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'Прог6'!$B$1:$I$62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<sst xmlns="http://schemas.openxmlformats.org/spreadsheetml/2006/main" count="1016" uniqueCount="570">
  <si>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</si>
  <si>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</si>
  <si>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</si>
  <si>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</si>
  <si>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</si>
  <si>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</si>
  <si>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</si>
  <si>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</si>
  <si>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</si>
  <si>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</si>
  <si>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</si>
  <si>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</si>
  <si>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</si>
  <si>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</si>
  <si>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</si>
  <si>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</si>
  <si>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</si>
  <si>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</si>
  <si>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</si>
  <si>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</si>
  <si>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</si>
  <si>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</si>
  <si>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</si>
  <si>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</si>
  <si>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</si>
  <si>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</si>
  <si>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</si>
  <si>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</si>
  <si>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</si>
  <si>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</si>
  <si>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</si>
  <si>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</si>
  <si>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</si>
  <si>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</si>
  <si>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</si>
  <si>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</si>
  <si>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</si>
  <si>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</si>
  <si>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</si>
  <si>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</si>
  <si>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</si>
  <si>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</si>
  <si>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</si>
  <si>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</si>
  <si>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</si>
  <si>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</si>
  <si>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</si>
  <si>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</si>
  <si>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</si>
  <si>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</si>
  <si>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</si>
  <si>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</si>
  <si>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</si>
  <si>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</si>
  <si>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</si>
  <si>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</si>
  <si>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</si>
  <si>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</si>
  <si>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</si>
  <si>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</si>
  <si>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</si>
  <si>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</si>
  <si>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</si>
  <si>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</si>
  <si>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</si>
  <si>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</si>
  <si>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</si>
  <si>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</si>
  <si>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</si>
  <si>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</si>
  <si>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</si>
  <si>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</si>
  <si>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</si>
  <si>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</si>
  <si>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</si>
  <si>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</si>
  <si>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</si>
  <si>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</si>
  <si>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</si>
  <si>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</si>
  <si>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</si>
  <si>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</si>
  <si>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</si>
  <si>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</si>
  <si>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</si>
  <si>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</si>
  <si>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</si>
  <si>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</si>
  <si>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</si>
  <si>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</si>
  <si>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</si>
  <si>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</si>
  <si>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</si>
  <si>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</si>
  <si>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</si>
  <si>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</si>
  <si>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</si>
  <si>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</si>
  <si>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</si>
  <si>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</si>
  <si>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</si>
  <si>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</si>
  <si>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</si>
  <si>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</si>
  <si>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</si>
  <si>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</si>
  <si>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</si>
  <si>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</si>
  <si>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</si>
  <si>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</si>
  <si>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</si>
  <si>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</si>
  <si>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</si>
  <si>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</si>
  <si>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</si>
  <si>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</si>
  <si>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</si>
  <si>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</si>
  <si>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</si>
  <si>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</si>
  <si>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</si>
  <si>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</si>
  <si>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</si>
  <si>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</si>
  <si>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</si>
  <si>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</si>
  <si>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</si>
  <si>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</si>
  <si>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</si>
  <si>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</si>
  <si>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</si>
  <si>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</si>
  <si>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</si>
  <si>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</si>
  <si>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</si>
  <si>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</si>
  <si>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</si>
  <si>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</si>
  <si>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</si>
  <si>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</si>
  <si>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</si>
  <si>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</si>
  <si>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</si>
  <si>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</si>
  <si>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</si>
  <si>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</si>
  <si>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</si>
  <si>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</si>
  <si>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</si>
  <si>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</si>
  <si>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</si>
  <si>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</si>
  <si>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</si>
  <si>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</si>
  <si>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</si>
  <si>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</si>
  <si>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</si>
  <si>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</si>
  <si>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</si>
  <si>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</si>
  <si>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</si>
  <si>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</si>
  <si>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</si>
  <si>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</si>
  <si>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</si>
  <si>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</si>
  <si>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</si>
  <si>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</si>
  <si>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</si>
  <si>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</si>
  <si>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</si>
  <si>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</si>
  <si>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</si>
  <si>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</si>
  <si>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</si>
  <si>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</si>
  <si>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</si>
  <si>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</si>
  <si>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</si>
  <si>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</si>
  <si>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</si>
  <si>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</si>
  <si>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</si>
  <si>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</si>
  <si>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</si>
  <si>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</si>
  <si>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</si>
  <si>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</si>
  <si>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</si>
  <si>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</si>
  <si>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</si>
  <si>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</si>
  <si>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</si>
  <si>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</si>
  <si>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</si>
  <si>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</si>
  <si>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</si>
  <si>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</si>
  <si>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</si>
  <si>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</si>
  <si>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</si>
  <si>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</si>
  <si>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</si>
  <si>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</si>
  <si>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</si>
  <si>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</si>
  <si>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</si>
  <si>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</si>
  <si>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</si>
  <si>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</si>
  <si>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</si>
  <si>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</si>
  <si>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</si>
  <si>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</si>
  <si>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</si>
  <si>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</si>
  <si>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</si>
  <si>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</si>
  <si>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</si>
  <si>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</si>
  <si>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</si>
  <si>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</si>
  <si>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</si>
  <si>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</si>
  <si>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</si>
  <si>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</si>
  <si>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</si>
  <si>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</si>
  <si>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</si>
  <si>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</si>
  <si>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</si>
  <si>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</si>
  <si>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</si>
  <si>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</si>
  <si>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</si>
  <si>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</si>
  <si>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</si>
  <si>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</si>
  <si>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</si>
  <si>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</si>
  <si>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</si>
  <si>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</si>
  <si>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</si>
  <si>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</si>
  <si>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</si>
  <si>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</si>
  <si>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</si>
  <si>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</si>
  <si>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</si>
  <si>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</si>
  <si>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</si>
  <si>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</si>
  <si>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</si>
  <si>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</si>
  <si>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</si>
  <si>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</si>
  <si>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</si>
  <si>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</si>
  <si>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</si>
  <si>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</si>
  <si>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</si>
  <si>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</si>
  <si>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</si>
  <si>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</si>
  <si>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</si>
  <si>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</si>
  <si>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</si>
  <si>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</si>
  <si>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</si>
  <si>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</si>
  <si>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</si>
  <si>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</si>
  <si>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</si>
  <si>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</si>
  <si>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</si>
  <si>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</si>
  <si>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</si>
  <si>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</si>
  <si>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</si>
  <si>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</si>
  <si>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</si>
  <si>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</si>
  <si>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</si>
  <si>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</si>
  <si>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</si>
  <si>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</si>
  <si>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</si>
  <si>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</si>
  <si>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</si>
  <si>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</si>
  <si>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</si>
  <si>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</si>
  <si>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</si>
  <si>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</si>
  <si>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</si>
  <si>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</si>
  <si>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</si>
  <si>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</si>
  <si>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</si>
  <si>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</si>
  <si>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</si>
  <si>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</si>
  <si>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</si>
  <si>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</si>
  <si>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</si>
  <si>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</si>
  <si>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</si>
  <si>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</si>
  <si>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379709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</si>
  <si>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</si>
  <si>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</si>
  <si>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</si>
  <si>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</si>
  <si>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</si>
  <si>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</si>
  <si>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</si>
  <si>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</si>
  <si>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</si>
  <si>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</si>
  <si>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</si>
  <si>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</si>
  <si>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</si>
  <si>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</si>
  <si>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</si>
  <si>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</si>
  <si>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</si>
  <si>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</si>
  <si>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</si>
  <si>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</si>
  <si>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</si>
  <si>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</si>
  <si>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</si>
  <si>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</si>
  <si>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</si>
  <si>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</si>
  <si>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</si>
  <si>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</si>
  <si>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</si>
  <si>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</si>
  <si>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</si>
  <si>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</si>
  <si>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</si>
  <si>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</si>
  <si>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</si>
  <si>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</si>
  <si>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</si>
  <si>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</si>
  <si>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</si>
  <si>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</si>
  <si>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</si>
  <si>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</si>
  <si>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</si>
  <si>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</si>
  <si>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</si>
  <si>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</si>
  <si>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</si>
  <si>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</si>
  <si>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</si>
  <si>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</si>
  <si>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</si>
  <si>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</si>
  <si>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</si>
  <si>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</si>
  <si>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</si>
  <si>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</si>
  <si>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</si>
  <si>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</si>
  <si>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</si>
  <si>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</si>
  <si>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</si>
  <si>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</si>
  <si>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</si>
  <si>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</si>
  <si>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</si>
  <si>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</si>
  <si>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</si>
  <si>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</si>
  <si>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</si>
  <si>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</si>
  <si>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</si>
  <si>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</si>
  <si>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</si>
  <si>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</si>
  <si>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</si>
  <si>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</si>
  <si>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</si>
  <si>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</si>
  <si>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</si>
  <si>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</si>
  <si>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</si>
  <si>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</si>
  <si>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</si>
  <si>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</si>
  <si>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</si>
  <si>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</si>
  <si>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</si>
  <si>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</si>
  <si>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</si>
  <si>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</si>
  <si>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</si>
  <si>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</si>
  <si>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</si>
  <si>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</si>
  <si>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</si>
  <si>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</si>
  <si>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</si>
  <si>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</si>
  <si>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</si>
  <si>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</si>
  <si>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</si>
  <si>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</si>
  <si>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</si>
  <si>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</si>
  <si>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</si>
  <si>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</si>
  <si>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</si>
  <si>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</si>
  <si>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</si>
  <si>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</si>
  <si>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</si>
  <si>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</si>
  <si>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</si>
  <si>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</si>
  <si>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</si>
  <si>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</si>
  <si>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</si>
  <si>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</si>
  <si>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</si>
  <si>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</si>
  <si>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</si>
  <si>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</si>
  <si>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</si>
  <si>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</si>
  <si>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</si>
  <si>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</si>
  <si>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</si>
  <si>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</si>
  <si>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</si>
  <si>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</si>
  <si>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</si>
  <si>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</si>
  <si>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</si>
  <si>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</si>
  <si>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</si>
  <si>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</si>
  <si>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</si>
  <si>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</si>
  <si>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</si>
  <si>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</si>
  <si>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</si>
  <si>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</si>
  <si>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</si>
  <si>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</si>
  <si>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</si>
  <si>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</si>
  <si>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</si>
  <si>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</si>
  <si>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</si>
  <si>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</si>
  <si>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</si>
  <si>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</si>
  <si>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</si>
  <si>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</si>
  <si>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</si>
  <si>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</si>
  <si>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</si>
  <si>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</si>
  <si>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</si>
  <si>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</si>
  <si>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</si>
  <si>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</si>
  <si>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</si>
  <si>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</si>
  <si>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</si>
  <si>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</si>
  <si>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</si>
  <si>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</si>
  <si>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</si>
  <si>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</si>
  <si>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</si>
  <si>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</si>
  <si>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</si>
  <si>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</si>
  <si>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</si>
  <si>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</si>
  <si>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</si>
  <si>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</si>
  <si>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</si>
  <si>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</si>
  <si>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</si>
  <si>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</si>
  <si>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</si>
  <si>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</si>
  <si>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</si>
  <si>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</si>
  <si>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</si>
  <si>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</si>
  <si>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</si>
  <si>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</si>
  <si>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</si>
  <si>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</si>
  <si>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</si>
  <si>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</si>
  <si>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</si>
  <si>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</si>
  <si>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</si>
  <si>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</si>
  <si>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</si>
  <si>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</si>
  <si>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</si>
  <si>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</si>
  <si>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</si>
  <si>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</si>
  <si>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</si>
  <si>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</si>
  <si>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</si>
  <si>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</si>
  <si>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</si>
  <si>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</si>
  <si>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</si>
  <si>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</si>
  <si>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</si>
  <si>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</si>
  <si>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</si>
  <si>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</si>
  <si>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</si>
  <si>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</si>
  <si>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</si>
  <si>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</si>
  <si>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</si>
  <si>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</si>
  <si>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</si>
  <si>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</si>
  <si>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</si>
  <si>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</si>
  <si>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</si>
  <si>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</si>
  <si>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</si>
  <si>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</si>
  <si>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</si>
  <si>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</si>
  <si>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</si>
  <si>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</si>
  <si>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</si>
  <si>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</si>
  <si>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</si>
  <si>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</si>
  <si>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</si>
  <si>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</si>
  <si>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</si>
  <si>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</si>
  <si>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</si>
  <si>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</si>
  <si>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</si>
  <si>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</si>
  <si>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</si>
  <si>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</si>
  <si>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</si>
  <si>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</si>
  <si>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</si>
  <si>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</si>
  <si>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</si>
  <si>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</si>
  <si>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</si>
  <si>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Додаток № 1                                                                                              до рішення тридцять сьомої позачергової сесії                                              міської ради VІІ скликання                                                                                       13 листопада 2018 року  № 712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</si>
  <si>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тридцять сьомої  позачергової сесії    міської ради VІІ скликання                                                                         13 листопада   2018 року  № 712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</si>
  <si>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до рішення тридцять сьомої позачергової сесії                                                                              міської ради VІІ скликання                                                                                  13 листопада  2018 року  № 712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</si>
  <si>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 до рішення тридцять сьомої позачергової сесії міської ради   VІІ скликання                                                                                       13 листопада  2018 року  № 712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</si>
  <si>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сьомої позачергової сесії                                                                 міської ради VІІ скликанння                                                                            13 листопада  2018 року  № 712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</si>
  <si>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   до рішення тридцять сьомої позачергової сесії                                                                     міської ради VІІ скликання                                                                       13 листопада  2018 року  № 712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</si>
</sst>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41" fillId="0" borderId="62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4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61" fillId="0" borderId="58" xfId="33" applyFont="1" applyBorder="1" applyAlignment="1">
      <alignment horizontal="center"/>
      <protection/>
    </xf>
    <xf numFmtId="0" fontId="61" fillId="0" borderId="64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5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6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3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2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419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83</v>
      </c>
      <c r="B7" s="575" t="s">
        <v>153</v>
      </c>
      <c r="C7" s="575" t="s">
        <v>154</v>
      </c>
      <c r="D7" s="577" t="s">
        <v>47</v>
      </c>
      <c r="E7" s="579" t="s">
        <v>48</v>
      </c>
      <c r="F7" s="580"/>
    </row>
    <row r="8" spans="1:6" s="5" customFormat="1" ht="51.75" customHeight="1">
      <c r="A8" s="574"/>
      <c r="B8" s="576"/>
      <c r="C8" s="581"/>
      <c r="D8" s="578"/>
      <c r="E8" s="33" t="s">
        <v>49</v>
      </c>
      <c r="F8" s="34" t="s">
        <v>64</v>
      </c>
    </row>
    <row r="9" spans="1:6" s="19" customFormat="1" ht="22.5" customHeight="1">
      <c r="A9" s="18">
        <v>1</v>
      </c>
      <c r="B9" s="37">
        <v>2</v>
      </c>
      <c r="C9" s="37" t="s">
        <v>155</v>
      </c>
      <c r="D9" s="18" t="s">
        <v>156</v>
      </c>
      <c r="E9" s="18" t="s">
        <v>157</v>
      </c>
      <c r="F9" s="18" t="s">
        <v>158</v>
      </c>
    </row>
    <row r="10" spans="1:6" s="24" customFormat="1" ht="18" customHeight="1">
      <c r="A10" s="20">
        <v>10000000</v>
      </c>
      <c r="B10" s="38" t="s">
        <v>50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51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104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172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174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160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175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176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52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106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171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122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461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148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149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150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151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150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145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141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142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159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143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177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147</v>
      </c>
      <c r="C34" s="528">
        <f>SUM(E34,D34)</f>
        <v>441900</v>
      </c>
      <c r="D34" s="525">
        <v>441900</v>
      </c>
      <c r="E34" s="525" t="s">
        <v>179</v>
      </c>
      <c r="F34" s="215"/>
    </row>
    <row r="35" spans="1:6" s="44" customFormat="1" ht="18.75">
      <c r="A35" s="10">
        <v>18010500</v>
      </c>
      <c r="B35" s="41" t="s">
        <v>84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85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100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101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144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105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108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109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110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111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112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161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115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116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117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135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136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53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54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164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59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65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55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107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137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173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120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165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121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82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56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57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102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58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59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59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427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178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170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60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63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169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113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152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114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103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66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313</v>
      </c>
      <c r="C82" s="224">
        <f t="shared" si="0"/>
        <v>78376570</v>
      </c>
      <c r="D82" s="225">
        <f>D83</f>
        <v>78376570</v>
      </c>
      <c r="E82" s="225"/>
      <c r="F82" s="225"/>
    </row>
    <row r="83" spans="1:6" s="5" customFormat="1" ht="18" customHeight="1">
      <c r="A83" s="11">
        <v>41000000</v>
      </c>
      <c r="B83" s="454" t="s">
        <v>314</v>
      </c>
      <c r="C83" s="224">
        <f t="shared" si="0"/>
        <v>78376570</v>
      </c>
      <c r="D83" s="225">
        <f>D84+D86+D92+D89</f>
        <v>78376570</v>
      </c>
      <c r="E83" s="225"/>
      <c r="F83" s="223"/>
    </row>
    <row r="84" spans="1:6" ht="18" customHeight="1">
      <c r="A84" s="11">
        <v>41020000</v>
      </c>
      <c r="B84" s="454" t="s">
        <v>315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139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316</v>
      </c>
      <c r="C86" s="224">
        <f t="shared" si="0"/>
        <v>11099600</v>
      </c>
      <c r="D86" s="225">
        <f>SUM(D87,D88)</f>
        <v>11099600</v>
      </c>
      <c r="E86" s="225"/>
      <c r="F86" s="229"/>
    </row>
    <row r="87" spans="1:6" ht="18" customHeight="1">
      <c r="A87" s="455">
        <v>41033900</v>
      </c>
      <c r="B87" s="456" t="s">
        <v>140</v>
      </c>
      <c r="C87" s="529">
        <f>SUM(D87,E87)</f>
        <v>10917600</v>
      </c>
      <c r="D87" s="525">
        <v>10917600</v>
      </c>
      <c r="E87" s="225"/>
      <c r="F87" s="229"/>
    </row>
    <row r="88" spans="1:6" ht="46.5" customHeight="1">
      <c r="A88" s="543">
        <v>41034500</v>
      </c>
      <c r="B88" s="543" t="s">
        <v>423</v>
      </c>
      <c r="C88" s="529">
        <f>SUM(D88,E88)</f>
        <v>182000</v>
      </c>
      <c r="D88" s="525">
        <v>182000</v>
      </c>
      <c r="E88" s="225"/>
      <c r="F88" s="229"/>
    </row>
    <row r="89" spans="1:6" ht="18" customHeight="1">
      <c r="A89" s="515">
        <v>41040000</v>
      </c>
      <c r="B89" s="454" t="s">
        <v>558</v>
      </c>
      <c r="C89" s="224">
        <f>SUM(D89,E89)</f>
        <v>1900200</v>
      </c>
      <c r="D89" s="531">
        <f>D90+D91</f>
        <v>1900200</v>
      </c>
      <c r="E89" s="225"/>
      <c r="F89" s="229"/>
    </row>
    <row r="90" spans="1:6" ht="65.25" customHeight="1">
      <c r="A90" s="455">
        <v>41040200</v>
      </c>
      <c r="B90" s="452" t="s">
        <v>559</v>
      </c>
      <c r="C90" s="529">
        <v>1786200</v>
      </c>
      <c r="D90" s="525">
        <v>1786200</v>
      </c>
      <c r="E90" s="225"/>
      <c r="F90" s="229"/>
    </row>
    <row r="91" spans="1:6" ht="24" customHeight="1">
      <c r="A91" s="455">
        <v>41040400</v>
      </c>
      <c r="B91" s="452" t="s">
        <v>320</v>
      </c>
      <c r="C91" s="529">
        <v>114000</v>
      </c>
      <c r="D91" s="525">
        <v>114000</v>
      </c>
      <c r="E91" s="225"/>
      <c r="F91" s="229"/>
    </row>
    <row r="92" spans="1:6" ht="18" customHeight="1">
      <c r="A92" s="516">
        <v>41050000</v>
      </c>
      <c r="B92" s="457" t="s">
        <v>317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324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73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318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321</v>
      </c>
      <c r="C96" s="529">
        <f>SUM(D96:E96)</f>
        <v>16828000</v>
      </c>
      <c r="D96" s="525">
        <v>16828000</v>
      </c>
      <c r="E96" s="525" t="s">
        <v>179</v>
      </c>
      <c r="F96" s="219"/>
    </row>
    <row r="97" spans="1:6" s="6" customFormat="1" ht="62.25" customHeight="1" hidden="1">
      <c r="A97" s="7">
        <v>41031900</v>
      </c>
      <c r="B97" s="4" t="s">
        <v>78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138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322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146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557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530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332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79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74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75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76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81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80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61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62</v>
      </c>
      <c r="C111" s="368">
        <f t="shared" si="1"/>
        <v>125576070</v>
      </c>
      <c r="D111" s="369">
        <f>D81+D82</f>
        <v>124963770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179</v>
      </c>
      <c r="E112" s="61"/>
      <c r="F112" s="61"/>
    </row>
    <row r="113" spans="1:6" ht="15.75" customHeight="1">
      <c r="A113" s="12"/>
      <c r="B113" s="40"/>
      <c r="C113" s="40"/>
      <c r="D113" s="61" t="s">
        <v>179</v>
      </c>
      <c r="E113" s="62"/>
      <c r="F113" s="61"/>
    </row>
    <row r="114" spans="1:6" ht="16.5" customHeight="1">
      <c r="A114" s="13"/>
      <c r="B114" s="17" t="s">
        <v>195</v>
      </c>
      <c r="C114" s="17"/>
      <c r="D114" s="61"/>
      <c r="E114" s="31" t="s">
        <v>384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7" t="s">
        <v>565</v>
      </c>
      <c r="F1" s="587"/>
      <c r="G1" s="587"/>
      <c r="H1" s="66"/>
    </row>
    <row r="2" spans="1:6" ht="59.25" customHeight="1">
      <c r="A2" s="583" t="s">
        <v>420</v>
      </c>
      <c r="B2" s="583"/>
      <c r="C2" s="583"/>
      <c r="D2" s="583"/>
      <c r="E2" s="583"/>
      <c r="F2" s="583"/>
    </row>
    <row r="3" ht="12.75">
      <c r="F3" s="67" t="s">
        <v>180</v>
      </c>
    </row>
    <row r="4" spans="1:6" ht="18">
      <c r="A4" s="586" t="s">
        <v>181</v>
      </c>
      <c r="B4" s="586" t="s">
        <v>182</v>
      </c>
      <c r="C4" s="586" t="s">
        <v>47</v>
      </c>
      <c r="D4" s="586" t="s">
        <v>48</v>
      </c>
      <c r="E4" s="586"/>
      <c r="F4" s="588" t="s">
        <v>49</v>
      </c>
    </row>
    <row r="5" spans="1:6" ht="12.75">
      <c r="A5" s="586"/>
      <c r="B5" s="586"/>
      <c r="C5" s="586"/>
      <c r="D5" s="586" t="s">
        <v>49</v>
      </c>
      <c r="E5" s="586" t="s">
        <v>183</v>
      </c>
      <c r="F5" s="586"/>
    </row>
    <row r="6" spans="1:6" ht="23.25" customHeight="1">
      <c r="A6" s="586"/>
      <c r="B6" s="586"/>
      <c r="C6" s="586"/>
      <c r="D6" s="586"/>
      <c r="E6" s="586"/>
      <c r="F6" s="586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185</v>
      </c>
      <c r="C8" s="73" t="s">
        <v>186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187</v>
      </c>
      <c r="C9" s="73" t="s">
        <v>186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188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189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190</v>
      </c>
      <c r="C12" s="73" t="s">
        <v>186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185</v>
      </c>
      <c r="C13" s="73" t="s">
        <v>308</v>
      </c>
      <c r="D13" s="74">
        <v>3828392</v>
      </c>
      <c r="E13" s="74">
        <v>3772182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187</v>
      </c>
      <c r="C14" s="73" t="s">
        <v>308</v>
      </c>
      <c r="D14" s="74">
        <v>3828392</v>
      </c>
      <c r="E14" s="74">
        <v>3772182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188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189</v>
      </c>
      <c r="C16" s="79">
        <v>-1846740</v>
      </c>
      <c r="D16" s="79">
        <v>1846740</v>
      </c>
      <c r="E16" s="79">
        <v>1846740</v>
      </c>
      <c r="F16" s="80">
        <f t="shared" si="0"/>
        <v>0</v>
      </c>
    </row>
    <row r="17" spans="1:6" s="76" customFormat="1" ht="36" customHeight="1">
      <c r="A17" s="71"/>
      <c r="B17" s="72" t="s">
        <v>190</v>
      </c>
      <c r="C17" s="73" t="s">
        <v>308</v>
      </c>
      <c r="D17" s="74">
        <v>3828392</v>
      </c>
      <c r="E17" s="74">
        <v>3772182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191</v>
      </c>
      <c r="C18" s="73" t="s">
        <v>308</v>
      </c>
      <c r="D18" s="74">
        <v>3828392</v>
      </c>
      <c r="E18" s="74">
        <v>3772182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192</v>
      </c>
      <c r="C19" s="73" t="s">
        <v>308</v>
      </c>
      <c r="D19" s="74">
        <v>3828392</v>
      </c>
      <c r="E19" s="74">
        <v>3772182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188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189</v>
      </c>
      <c r="C21" s="79">
        <v>-1846740</v>
      </c>
      <c r="D21" s="79">
        <v>1846740</v>
      </c>
      <c r="E21" s="79">
        <v>1846740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193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4" t="s">
        <v>194</v>
      </c>
      <c r="B23" s="585"/>
      <c r="C23" s="73" t="s">
        <v>72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4" t="s">
        <v>194</v>
      </c>
      <c r="B24" s="585"/>
      <c r="C24" s="73" t="s">
        <v>308</v>
      </c>
      <c r="D24" s="74">
        <v>3828392</v>
      </c>
      <c r="E24" s="74">
        <v>3772182</v>
      </c>
      <c r="F24" s="84">
        <f>C24+D24</f>
        <v>4208101</v>
      </c>
    </row>
    <row r="27" spans="2:4" ht="18.75">
      <c r="B27" s="85" t="s">
        <v>195</v>
      </c>
      <c r="C27" s="85" t="s">
        <v>179</v>
      </c>
      <c r="D27" s="85" t="s">
        <v>384</v>
      </c>
    </row>
    <row r="28" ht="12.75">
      <c r="B28" s="483" t="s">
        <v>179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0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89" t="s">
        <v>566</v>
      </c>
      <c r="P1" s="589"/>
      <c r="Q1" s="589"/>
      <c r="R1" s="589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4"/>
      <c r="N2" s="594"/>
      <c r="O2" s="594"/>
      <c r="P2" s="594"/>
      <c r="Q2" s="594"/>
      <c r="R2" s="594"/>
    </row>
    <row r="3" spans="1:18" ht="49.5" customHeight="1">
      <c r="A3" s="90"/>
      <c r="B3" s="595" t="s">
        <v>428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91" t="s">
        <v>196</v>
      </c>
    </row>
    <row r="4" spans="1:18" ht="72" customHeight="1">
      <c r="A4" s="592"/>
      <c r="B4" s="593" t="s">
        <v>494</v>
      </c>
      <c r="C4" s="593" t="s">
        <v>489</v>
      </c>
      <c r="D4" s="597" t="s">
        <v>472</v>
      </c>
      <c r="E4" s="596" t="s">
        <v>203</v>
      </c>
      <c r="F4" s="591" t="s">
        <v>47</v>
      </c>
      <c r="G4" s="591"/>
      <c r="H4" s="591"/>
      <c r="I4" s="591"/>
      <c r="J4" s="591"/>
      <c r="K4" s="591" t="s">
        <v>204</v>
      </c>
      <c r="L4" s="591"/>
      <c r="M4" s="591"/>
      <c r="N4" s="591"/>
      <c r="O4" s="591"/>
      <c r="P4" s="591"/>
      <c r="Q4" s="591"/>
      <c r="R4" s="590" t="s">
        <v>154</v>
      </c>
    </row>
    <row r="5" spans="1:18" ht="21" customHeight="1">
      <c r="A5" s="592"/>
      <c r="B5" s="593"/>
      <c r="C5" s="593"/>
      <c r="D5" s="598"/>
      <c r="E5" s="596"/>
      <c r="F5" s="591" t="s">
        <v>154</v>
      </c>
      <c r="G5" s="591" t="s">
        <v>205</v>
      </c>
      <c r="H5" s="590" t="s">
        <v>206</v>
      </c>
      <c r="I5" s="590"/>
      <c r="J5" s="590" t="s">
        <v>207</v>
      </c>
      <c r="K5" s="591" t="s">
        <v>154</v>
      </c>
      <c r="L5" s="591" t="s">
        <v>205</v>
      </c>
      <c r="M5" s="590" t="s">
        <v>206</v>
      </c>
      <c r="N5" s="590"/>
      <c r="O5" s="590" t="s">
        <v>207</v>
      </c>
      <c r="P5" s="590" t="s">
        <v>206</v>
      </c>
      <c r="Q5" s="590"/>
      <c r="R5" s="590"/>
    </row>
    <row r="6" spans="1:18" ht="92.25" customHeight="1">
      <c r="A6" s="592"/>
      <c r="B6" s="593"/>
      <c r="C6" s="593"/>
      <c r="D6" s="599"/>
      <c r="E6" s="596"/>
      <c r="F6" s="591"/>
      <c r="G6" s="591"/>
      <c r="H6" s="92" t="s">
        <v>208</v>
      </c>
      <c r="I6" s="92" t="s">
        <v>209</v>
      </c>
      <c r="J6" s="590"/>
      <c r="K6" s="591"/>
      <c r="L6" s="591"/>
      <c r="M6" s="92" t="s">
        <v>208</v>
      </c>
      <c r="N6" s="92" t="s">
        <v>209</v>
      </c>
      <c r="O6" s="590"/>
      <c r="P6" s="93" t="s">
        <v>210</v>
      </c>
      <c r="Q6" s="94" t="s">
        <v>211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213</v>
      </c>
      <c r="C8" s="235"/>
      <c r="D8" s="235"/>
      <c r="E8" s="236" t="s">
        <v>212</v>
      </c>
      <c r="F8" s="237">
        <f>F9</f>
        <v>14183000</v>
      </c>
      <c r="G8" s="237">
        <f aca="true" t="shared" si="0" ref="G8:Q8">G9</f>
        <v>14183000</v>
      </c>
      <c r="H8" s="237">
        <f t="shared" si="0"/>
        <v>6555740</v>
      </c>
      <c r="I8" s="237">
        <f t="shared" si="0"/>
        <v>418000</v>
      </c>
      <c r="J8" s="237">
        <f t="shared" si="0"/>
        <v>0</v>
      </c>
      <c r="K8" s="237">
        <f t="shared" si="0"/>
        <v>1811501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1731301</v>
      </c>
      <c r="P8" s="237">
        <f t="shared" si="0"/>
        <v>1696091</v>
      </c>
      <c r="Q8" s="237">
        <f t="shared" si="0"/>
        <v>383000</v>
      </c>
      <c r="R8" s="100">
        <f aca="true" t="shared" si="1" ref="R8:R49">F8+K8</f>
        <v>15994501</v>
      </c>
    </row>
    <row r="9" spans="1:18" s="106" customFormat="1" ht="19.5" customHeight="1">
      <c r="A9" s="102"/>
      <c r="B9" s="238" t="s">
        <v>495</v>
      </c>
      <c r="C9" s="238"/>
      <c r="D9" s="238"/>
      <c r="E9" s="251" t="s">
        <v>212</v>
      </c>
      <c r="F9" s="239">
        <f>F10+F13+F18+F21+F23+F28+F30+F32</f>
        <v>14183000</v>
      </c>
      <c r="G9" s="239">
        <f aca="true" t="shared" si="2" ref="G9:Q9">G10+G13+G18+G21+G23+G28+G30+G32</f>
        <v>14183000</v>
      </c>
      <c r="H9" s="239">
        <f t="shared" si="2"/>
        <v>6555740</v>
      </c>
      <c r="I9" s="239">
        <f t="shared" si="2"/>
        <v>418000</v>
      </c>
      <c r="J9" s="239">
        <f t="shared" si="2"/>
        <v>0</v>
      </c>
      <c r="K9" s="239">
        <f t="shared" si="2"/>
        <v>1811501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1731301</v>
      </c>
      <c r="P9" s="239">
        <f t="shared" si="2"/>
        <v>1696091</v>
      </c>
      <c r="Q9" s="239">
        <f t="shared" si="2"/>
        <v>383000</v>
      </c>
      <c r="R9" s="234">
        <f t="shared" si="1"/>
        <v>15994501</v>
      </c>
    </row>
    <row r="10" spans="1:18" s="106" customFormat="1" ht="19.5" customHeight="1">
      <c r="A10" s="102"/>
      <c r="B10" s="230" t="s">
        <v>487</v>
      </c>
      <c r="C10" s="103" t="s">
        <v>488</v>
      </c>
      <c r="D10" s="247" t="s">
        <v>487</v>
      </c>
      <c r="E10" s="104" t="s">
        <v>395</v>
      </c>
      <c r="F10" s="105">
        <f>F11+F12</f>
        <v>7589000</v>
      </c>
      <c r="G10" s="105">
        <f aca="true" t="shared" si="3" ref="G10:Q10">G11+G12</f>
        <v>7589000</v>
      </c>
      <c r="H10" s="105">
        <f t="shared" si="3"/>
        <v>5533540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7888118</v>
      </c>
    </row>
    <row r="11" spans="1:20" ht="100.5" customHeight="1">
      <c r="A11" s="107"/>
      <c r="B11" s="108" t="s">
        <v>360</v>
      </c>
      <c r="C11" s="108" t="s">
        <v>363</v>
      </c>
      <c r="D11" s="108" t="s">
        <v>214</v>
      </c>
      <c r="E11" s="240" t="s">
        <v>118</v>
      </c>
      <c r="F11" s="105">
        <v>7509000</v>
      </c>
      <c r="G11" s="417">
        <v>7509000</v>
      </c>
      <c r="H11" s="231">
        <v>5533540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7614218</v>
      </c>
      <c r="T11" s="367">
        <f>F10+F36+F66+F101+F112</f>
        <v>12539544</v>
      </c>
    </row>
    <row r="12" spans="1:20" ht="30" customHeight="1">
      <c r="A12" s="107"/>
      <c r="B12" s="389" t="s">
        <v>326</v>
      </c>
      <c r="C12" s="405" t="s">
        <v>380</v>
      </c>
      <c r="D12" s="108" t="s">
        <v>221</v>
      </c>
      <c r="E12" s="240" t="s">
        <v>327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487</v>
      </c>
      <c r="C13" s="248" t="s">
        <v>408</v>
      </c>
      <c r="D13" s="247" t="s">
        <v>487</v>
      </c>
      <c r="E13" s="378" t="s">
        <v>407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496</v>
      </c>
      <c r="C14" s="379" t="s">
        <v>491</v>
      </c>
      <c r="D14" s="380" t="s">
        <v>487</v>
      </c>
      <c r="E14" s="381" t="s">
        <v>497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499</v>
      </c>
      <c r="C15" s="272" t="s">
        <v>492</v>
      </c>
      <c r="D15" s="272" t="s">
        <v>347</v>
      </c>
      <c r="E15" s="241" t="s">
        <v>498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269</v>
      </c>
      <c r="C16" s="272" t="s">
        <v>270</v>
      </c>
      <c r="D16" s="380" t="s">
        <v>487</v>
      </c>
      <c r="E16" s="241" t="s">
        <v>229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271</v>
      </c>
      <c r="C17" s="272" t="s">
        <v>272</v>
      </c>
      <c r="D17" s="380">
        <v>1090</v>
      </c>
      <c r="E17" s="241" t="s">
        <v>273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487</v>
      </c>
      <c r="C18" s="393" t="s">
        <v>409</v>
      </c>
      <c r="D18" s="230" t="s">
        <v>487</v>
      </c>
      <c r="E18" s="394" t="s">
        <v>410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5" t="s">
        <v>292</v>
      </c>
      <c r="C19" s="272" t="s">
        <v>119</v>
      </c>
      <c r="D19" s="272" t="s">
        <v>215</v>
      </c>
      <c r="E19" s="118" t="s">
        <v>293</v>
      </c>
      <c r="F19" s="112">
        <v>3558000</v>
      </c>
      <c r="G19" s="113">
        <v>3558000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3766782</v>
      </c>
    </row>
    <row r="20" spans="1:18" ht="37.5">
      <c r="A20" s="107"/>
      <c r="B20" s="408" t="s">
        <v>523</v>
      </c>
      <c r="C20" s="272" t="s">
        <v>524</v>
      </c>
      <c r="D20" s="272" t="s">
        <v>525</v>
      </c>
      <c r="E20" s="118" t="s">
        <v>526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487</v>
      </c>
      <c r="C21" s="393" t="s">
        <v>294</v>
      </c>
      <c r="D21" s="247" t="s">
        <v>487</v>
      </c>
      <c r="E21" s="395" t="s">
        <v>295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2" t="s">
        <v>131</v>
      </c>
      <c r="C22" s="272" t="s">
        <v>123</v>
      </c>
      <c r="D22" s="272" t="s">
        <v>124</v>
      </c>
      <c r="E22" s="118" t="s">
        <v>553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5">
        <v>376000</v>
      </c>
      <c r="R22" s="100">
        <f aca="true" t="shared" si="7" ref="R22:R27">F22+K22</f>
        <v>997191</v>
      </c>
    </row>
    <row r="23" spans="1:18" ht="37.5">
      <c r="A23" s="107"/>
      <c r="B23" s="247" t="s">
        <v>487</v>
      </c>
      <c r="C23" s="393" t="s">
        <v>396</v>
      </c>
      <c r="D23" s="396" t="s">
        <v>487</v>
      </c>
      <c r="E23" s="38" t="s">
        <v>296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298</v>
      </c>
      <c r="C24" s="269" t="s">
        <v>297</v>
      </c>
      <c r="D24" s="380" t="s">
        <v>487</v>
      </c>
      <c r="E24" s="382" t="s">
        <v>299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300</v>
      </c>
      <c r="C25" s="399" t="s">
        <v>301</v>
      </c>
      <c r="D25" s="399" t="s">
        <v>501</v>
      </c>
      <c r="E25" s="400" t="s">
        <v>502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97</v>
      </c>
      <c r="C26" s="399" t="s">
        <v>98</v>
      </c>
      <c r="D26" s="414" t="s">
        <v>487</v>
      </c>
      <c r="E26" s="400" t="s">
        <v>99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93</v>
      </c>
      <c r="C27" s="269" t="s">
        <v>94</v>
      </c>
      <c r="D27" s="402" t="s">
        <v>218</v>
      </c>
      <c r="E27" s="118" t="s">
        <v>95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487</v>
      </c>
      <c r="C28" s="403" t="s">
        <v>302</v>
      </c>
      <c r="D28" s="247" t="s">
        <v>487</v>
      </c>
      <c r="E28" s="38" t="s">
        <v>303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304</v>
      </c>
      <c r="C29" s="269" t="s">
        <v>305</v>
      </c>
      <c r="D29" s="402" t="s">
        <v>219</v>
      </c>
      <c r="E29" s="118" t="s">
        <v>503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487</v>
      </c>
      <c r="C30" s="403" t="s">
        <v>306</v>
      </c>
      <c r="D30" s="247" t="s">
        <v>487</v>
      </c>
      <c r="E30" s="38" t="s">
        <v>307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310</v>
      </c>
      <c r="C31" s="108" t="s">
        <v>311</v>
      </c>
      <c r="D31" s="108" t="s">
        <v>220</v>
      </c>
      <c r="E31" s="404" t="s">
        <v>312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487</v>
      </c>
      <c r="C32" s="406" t="s">
        <v>336</v>
      </c>
      <c r="D32" s="247" t="s">
        <v>487</v>
      </c>
      <c r="E32" s="407" t="s">
        <v>337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333</v>
      </c>
      <c r="C33" s="108" t="s">
        <v>334</v>
      </c>
      <c r="D33" s="108" t="s">
        <v>504</v>
      </c>
      <c r="E33" s="240" t="s">
        <v>335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358</v>
      </c>
      <c r="C34" s="243"/>
      <c r="D34" s="243"/>
      <c r="E34" s="236" t="s">
        <v>343</v>
      </c>
      <c r="F34" s="244">
        <f>F35</f>
        <v>37225979</v>
      </c>
      <c r="G34" s="244">
        <f aca="true" t="shared" si="14" ref="G34:Q34">G35</f>
        <v>37225979</v>
      </c>
      <c r="H34" s="244">
        <f t="shared" si="14"/>
        <v>23812762</v>
      </c>
      <c r="I34" s="244">
        <f t="shared" si="14"/>
        <v>5129583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39201070</v>
      </c>
    </row>
    <row r="35" spans="1:18" ht="55.5" customHeight="1">
      <c r="A35" s="107"/>
      <c r="B35" s="238" t="s">
        <v>359</v>
      </c>
      <c r="C35" s="238"/>
      <c r="D35" s="238"/>
      <c r="E35" s="246" t="s">
        <v>343</v>
      </c>
      <c r="F35" s="250">
        <f aca="true" t="shared" si="15" ref="F35:Q35">F36+F38+F49+F53+F58</f>
        <v>37225979</v>
      </c>
      <c r="G35" s="250">
        <f t="shared" si="15"/>
        <v>37225979</v>
      </c>
      <c r="H35" s="250">
        <f t="shared" si="15"/>
        <v>23812762</v>
      </c>
      <c r="I35" s="250">
        <f t="shared" si="15"/>
        <v>5129583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39201070</v>
      </c>
    </row>
    <row r="36" spans="1:18" ht="34.5" customHeight="1">
      <c r="A36" s="107"/>
      <c r="B36" s="230" t="s">
        <v>487</v>
      </c>
      <c r="C36" s="103" t="s">
        <v>488</v>
      </c>
      <c r="D36" s="230" t="s">
        <v>487</v>
      </c>
      <c r="E36" s="104" t="s">
        <v>395</v>
      </c>
      <c r="F36" s="121">
        <f>F37</f>
        <v>351788</v>
      </c>
      <c r="G36" s="121">
        <f aca="true" t="shared" si="16" ref="G36:Q36">G37</f>
        <v>351788</v>
      </c>
      <c r="H36" s="121">
        <f t="shared" si="16"/>
        <v>277000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351788</v>
      </c>
    </row>
    <row r="37" spans="1:18" ht="66" customHeight="1">
      <c r="A37" s="107"/>
      <c r="B37" s="108" t="s">
        <v>361</v>
      </c>
      <c r="C37" s="108" t="s">
        <v>362</v>
      </c>
      <c r="D37" s="108" t="s">
        <v>214</v>
      </c>
      <c r="E37" s="240" t="s">
        <v>364</v>
      </c>
      <c r="F37" s="121">
        <v>351788</v>
      </c>
      <c r="G37" s="114">
        <v>351788</v>
      </c>
      <c r="H37" s="114">
        <v>277000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351788</v>
      </c>
    </row>
    <row r="38" spans="1:18" ht="27" customHeight="1">
      <c r="A38" s="107"/>
      <c r="B38" s="230" t="s">
        <v>487</v>
      </c>
      <c r="C38" s="103" t="s">
        <v>415</v>
      </c>
      <c r="D38" s="230" t="s">
        <v>487</v>
      </c>
      <c r="E38" s="104" t="s">
        <v>416</v>
      </c>
      <c r="F38" s="121">
        <f>F39+F40+F44+F45+F46</f>
        <v>34937623</v>
      </c>
      <c r="G38" s="121">
        <f aca="true" t="shared" si="17" ref="G38:Q38">G39+G40+G44+G45+G46</f>
        <v>34937623</v>
      </c>
      <c r="H38" s="121">
        <f t="shared" si="17"/>
        <v>22533462</v>
      </c>
      <c r="I38" s="121">
        <f t="shared" si="17"/>
        <v>4743573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36496920</v>
      </c>
    </row>
    <row r="39" spans="1:18" ht="33.75" customHeight="1">
      <c r="A39" s="107"/>
      <c r="B39" s="272" t="s">
        <v>365</v>
      </c>
      <c r="C39" s="272" t="s">
        <v>353</v>
      </c>
      <c r="D39" s="272" t="s">
        <v>344</v>
      </c>
      <c r="E39" s="118" t="s">
        <v>366</v>
      </c>
      <c r="F39" s="112">
        <v>5342393</v>
      </c>
      <c r="G39" s="113">
        <v>5342393</v>
      </c>
      <c r="H39" s="113">
        <v>3128900</v>
      </c>
      <c r="I39" s="113">
        <v>863600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5492393</v>
      </c>
    </row>
    <row r="40" spans="1:18" ht="96" customHeight="1">
      <c r="A40" s="107"/>
      <c r="B40" s="272" t="s">
        <v>367</v>
      </c>
      <c r="C40" s="272" t="s">
        <v>417</v>
      </c>
      <c r="D40" s="272" t="s">
        <v>345</v>
      </c>
      <c r="E40" s="118" t="s">
        <v>509</v>
      </c>
      <c r="F40" s="112">
        <v>25553883</v>
      </c>
      <c r="G40" s="113">
        <v>25553883</v>
      </c>
      <c r="H40" s="113">
        <v>16389962</v>
      </c>
      <c r="I40" s="113">
        <v>3676820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26918180</v>
      </c>
    </row>
    <row r="41" spans="1:18" ht="126.75" customHeight="1">
      <c r="A41" s="107"/>
      <c r="B41" s="377" t="s">
        <v>367</v>
      </c>
      <c r="C41" s="377" t="s">
        <v>417</v>
      </c>
      <c r="D41" s="377" t="s">
        <v>345</v>
      </c>
      <c r="E41" s="124" t="s">
        <v>510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7" t="s">
        <v>367</v>
      </c>
      <c r="C42" s="377" t="s">
        <v>417</v>
      </c>
      <c r="D42" s="377" t="s">
        <v>345</v>
      </c>
      <c r="E42" s="124" t="s">
        <v>562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367</v>
      </c>
      <c r="C43" s="377" t="s">
        <v>417</v>
      </c>
      <c r="D43" s="377" t="s">
        <v>345</v>
      </c>
      <c r="E43" s="124" t="s">
        <v>563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368</v>
      </c>
      <c r="C44" s="272" t="s">
        <v>490</v>
      </c>
      <c r="D44" s="272" t="s">
        <v>356</v>
      </c>
      <c r="E44" s="241" t="s">
        <v>541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369</v>
      </c>
      <c r="C45" s="272" t="s">
        <v>372</v>
      </c>
      <c r="D45" s="272" t="s">
        <v>346</v>
      </c>
      <c r="E45" s="241" t="s">
        <v>370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371</v>
      </c>
      <c r="C46" s="275" t="s">
        <v>373</v>
      </c>
      <c r="D46" s="272" t="s">
        <v>487</v>
      </c>
      <c r="E46" s="249" t="s">
        <v>374</v>
      </c>
      <c r="F46" s="112">
        <f>F47+F48</f>
        <v>1327643</v>
      </c>
      <c r="G46" s="112">
        <f aca="true" t="shared" si="18" ref="G46:Q46">G47+G48</f>
        <v>1327643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1327643</v>
      </c>
    </row>
    <row r="47" spans="1:18" s="128" customFormat="1" ht="41.25" customHeight="1">
      <c r="A47" s="126"/>
      <c r="B47" s="408" t="s">
        <v>167</v>
      </c>
      <c r="C47" s="409" t="s">
        <v>166</v>
      </c>
      <c r="D47" s="275" t="s">
        <v>346</v>
      </c>
      <c r="E47" s="382" t="s">
        <v>168</v>
      </c>
      <c r="F47" s="112">
        <v>1322213</v>
      </c>
      <c r="G47" s="113">
        <v>1322213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1322213</v>
      </c>
    </row>
    <row r="48" spans="1:18" s="128" customFormat="1" ht="41.25" customHeight="1">
      <c r="A48" s="126"/>
      <c r="B48" s="408" t="s">
        <v>511</v>
      </c>
      <c r="C48" s="409" t="s">
        <v>512</v>
      </c>
      <c r="D48" s="275" t="s">
        <v>346</v>
      </c>
      <c r="E48" s="382" t="s">
        <v>514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487</v>
      </c>
      <c r="C49" s="248" t="s">
        <v>408</v>
      </c>
      <c r="D49" s="247" t="s">
        <v>487</v>
      </c>
      <c r="E49" s="390" t="s">
        <v>407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222</v>
      </c>
      <c r="C50" s="272" t="s">
        <v>477</v>
      </c>
      <c r="D50" s="272" t="s">
        <v>487</v>
      </c>
      <c r="E50" s="241" t="s">
        <v>223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224</v>
      </c>
      <c r="C51" s="272" t="s">
        <v>225</v>
      </c>
      <c r="D51" s="272" t="s">
        <v>347</v>
      </c>
      <c r="E51" s="382" t="s">
        <v>226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227</v>
      </c>
      <c r="C52" s="383" t="s">
        <v>430</v>
      </c>
      <c r="D52" s="383" t="s">
        <v>347</v>
      </c>
      <c r="E52" s="384" t="s">
        <v>23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487</v>
      </c>
      <c r="C53" s="103" t="s">
        <v>435</v>
      </c>
      <c r="D53" s="230" t="s">
        <v>487</v>
      </c>
      <c r="E53" s="104" t="s">
        <v>436</v>
      </c>
      <c r="F53" s="112">
        <f>F54+F56</f>
        <v>1818068</v>
      </c>
      <c r="G53" s="112">
        <f>G54+G56</f>
        <v>1818068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1818068</v>
      </c>
      <c r="S53" s="131"/>
    </row>
    <row r="54" spans="1:18" ht="27" customHeight="1">
      <c r="A54" s="107"/>
      <c r="B54" s="379" t="s">
        <v>288</v>
      </c>
      <c r="C54" s="379" t="s">
        <v>432</v>
      </c>
      <c r="D54" s="380" t="s">
        <v>487</v>
      </c>
      <c r="E54" s="381" t="s">
        <v>24</v>
      </c>
      <c r="F54" s="112">
        <f>F55</f>
        <v>107000</v>
      </c>
      <c r="G54" s="112">
        <f aca="true" t="shared" si="23" ref="G54:Q54">G55</f>
        <v>107000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107000</v>
      </c>
    </row>
    <row r="55" spans="1:18" s="101" customFormat="1" ht="37.5">
      <c r="A55" s="132"/>
      <c r="B55" s="272" t="s">
        <v>289</v>
      </c>
      <c r="C55" s="272" t="s">
        <v>433</v>
      </c>
      <c r="D55" s="272" t="s">
        <v>348</v>
      </c>
      <c r="E55" s="241" t="s">
        <v>25</v>
      </c>
      <c r="F55" s="112">
        <v>107000</v>
      </c>
      <c r="G55" s="113">
        <v>107000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107000</v>
      </c>
    </row>
    <row r="56" spans="1:18" s="101" customFormat="1" ht="36.75" customHeight="1">
      <c r="A56" s="132"/>
      <c r="B56" s="272" t="s">
        <v>290</v>
      </c>
      <c r="C56" s="272" t="s">
        <v>385</v>
      </c>
      <c r="D56" s="380" t="s">
        <v>487</v>
      </c>
      <c r="E56" s="382" t="s">
        <v>383</v>
      </c>
      <c r="F56" s="112">
        <f>F57</f>
        <v>1711068</v>
      </c>
      <c r="G56" s="112">
        <f>G57</f>
        <v>1711068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1711068</v>
      </c>
    </row>
    <row r="57" spans="1:18" s="134" customFormat="1" ht="56.25">
      <c r="A57" s="133"/>
      <c r="B57" s="108" t="s">
        <v>291</v>
      </c>
      <c r="C57" s="108" t="s">
        <v>386</v>
      </c>
      <c r="D57" s="108" t="s">
        <v>348</v>
      </c>
      <c r="E57" s="392" t="s">
        <v>27</v>
      </c>
      <c r="F57" s="112">
        <v>1711068</v>
      </c>
      <c r="G57" s="113">
        <v>1711068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1711068</v>
      </c>
    </row>
    <row r="58" spans="1:18" s="134" customFormat="1" ht="19.5">
      <c r="A58" s="133"/>
      <c r="B58" s="230" t="s">
        <v>487</v>
      </c>
      <c r="C58" s="393" t="s">
        <v>294</v>
      </c>
      <c r="D58" s="247" t="s">
        <v>487</v>
      </c>
      <c r="E58" s="395" t="s">
        <v>295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90</v>
      </c>
      <c r="C59" s="393" t="s">
        <v>89</v>
      </c>
      <c r="D59" s="247" t="s">
        <v>487</v>
      </c>
      <c r="E59" s="395" t="s">
        <v>91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133</v>
      </c>
      <c r="C60" s="272" t="s">
        <v>132</v>
      </c>
      <c r="D60" s="388">
        <v>443</v>
      </c>
      <c r="E60" s="118" t="s">
        <v>134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87</v>
      </c>
      <c r="C61" s="272" t="s">
        <v>88</v>
      </c>
      <c r="D61" s="272" t="s">
        <v>217</v>
      </c>
      <c r="E61" s="118" t="s">
        <v>92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487</v>
      </c>
      <c r="C62" s="393" t="s">
        <v>129</v>
      </c>
      <c r="D62" s="393" t="s">
        <v>487</v>
      </c>
      <c r="E62" s="395" t="s">
        <v>130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125</v>
      </c>
      <c r="C63" s="272" t="s">
        <v>123</v>
      </c>
      <c r="D63" s="272" t="s">
        <v>124</v>
      </c>
      <c r="E63" s="118" t="s">
        <v>126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230</v>
      </c>
      <c r="C64" s="245"/>
      <c r="D64" s="245"/>
      <c r="E64" s="236" t="s">
        <v>349</v>
      </c>
      <c r="F64" s="244">
        <f>F65</f>
        <v>67248356</v>
      </c>
      <c r="G64" s="244">
        <f aca="true" t="shared" si="27" ref="G64:Q64">G65</f>
        <v>67248356</v>
      </c>
      <c r="H64" s="244">
        <f t="shared" si="27"/>
        <v>2331100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67248356</v>
      </c>
    </row>
    <row r="65" spans="1:18" s="134" customFormat="1" ht="58.5">
      <c r="A65" s="133"/>
      <c r="B65" s="238" t="s">
        <v>231</v>
      </c>
      <c r="C65" s="238"/>
      <c r="D65" s="238"/>
      <c r="E65" s="251" t="s">
        <v>349</v>
      </c>
      <c r="F65" s="250">
        <f>F66+F68</f>
        <v>67248356</v>
      </c>
      <c r="G65" s="250">
        <f aca="true" t="shared" si="28" ref="G65:Q65">G66+G68</f>
        <v>67248356</v>
      </c>
      <c r="H65" s="250">
        <f t="shared" si="28"/>
        <v>2331100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67248356</v>
      </c>
    </row>
    <row r="66" spans="1:18" s="134" customFormat="1" ht="22.5" customHeight="1">
      <c r="A66" s="133"/>
      <c r="B66" s="230" t="s">
        <v>487</v>
      </c>
      <c r="C66" s="103" t="s">
        <v>488</v>
      </c>
      <c r="D66" s="230" t="s">
        <v>487</v>
      </c>
      <c r="E66" s="104" t="s">
        <v>395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232</v>
      </c>
      <c r="C67" s="108" t="s">
        <v>362</v>
      </c>
      <c r="D67" s="108" t="s">
        <v>214</v>
      </c>
      <c r="E67" s="240" t="s">
        <v>364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0" t="s">
        <v>487</v>
      </c>
      <c r="C68" s="248" t="s">
        <v>408</v>
      </c>
      <c r="D68" s="247" t="s">
        <v>487</v>
      </c>
      <c r="E68" s="378" t="s">
        <v>407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238</v>
      </c>
      <c r="C69" s="379" t="s">
        <v>437</v>
      </c>
      <c r="D69" s="386" t="s">
        <v>487</v>
      </c>
      <c r="E69" s="381" t="s">
        <v>28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239</v>
      </c>
      <c r="C70" s="275" t="s">
        <v>438</v>
      </c>
      <c r="D70" s="275" t="s">
        <v>350</v>
      </c>
      <c r="E70" s="249" t="s">
        <v>240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241</v>
      </c>
      <c r="C71" s="275" t="s">
        <v>439</v>
      </c>
      <c r="D71" s="275" t="s">
        <v>352</v>
      </c>
      <c r="E71" s="249" t="s">
        <v>29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242</v>
      </c>
      <c r="C72" s="275" t="s">
        <v>440</v>
      </c>
      <c r="D72" s="388" t="s">
        <v>487</v>
      </c>
      <c r="E72" s="118" t="s">
        <v>30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243</v>
      </c>
      <c r="C73" s="275" t="s">
        <v>441</v>
      </c>
      <c r="D73" s="275" t="s">
        <v>350</v>
      </c>
      <c r="E73" s="249" t="s">
        <v>30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244</v>
      </c>
      <c r="C74" s="275" t="s">
        <v>442</v>
      </c>
      <c r="D74" s="275" t="s">
        <v>352</v>
      </c>
      <c r="E74" s="249" t="s">
        <v>31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248</v>
      </c>
      <c r="C75" s="117" t="s">
        <v>245</v>
      </c>
      <c r="D75" s="388" t="s">
        <v>487</v>
      </c>
      <c r="E75" s="118" t="s">
        <v>249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250</v>
      </c>
      <c r="C76" s="111" t="s">
        <v>251</v>
      </c>
      <c r="D76" s="111" t="s">
        <v>350</v>
      </c>
      <c r="E76" s="118" t="s">
        <v>252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253</v>
      </c>
      <c r="C77" s="111" t="s">
        <v>254</v>
      </c>
      <c r="D77" s="111" t="s">
        <v>351</v>
      </c>
      <c r="E77" s="118" t="s">
        <v>246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255</v>
      </c>
      <c r="C78" s="111" t="s">
        <v>256</v>
      </c>
      <c r="D78" s="111" t="s">
        <v>351</v>
      </c>
      <c r="E78" s="118" t="s">
        <v>247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257</v>
      </c>
      <c r="C79" s="275" t="s">
        <v>445</v>
      </c>
      <c r="D79" s="388" t="s">
        <v>487</v>
      </c>
      <c r="E79" s="118" t="s">
        <v>67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258</v>
      </c>
      <c r="C80" s="275" t="s">
        <v>446</v>
      </c>
      <c r="D80" s="275" t="s">
        <v>347</v>
      </c>
      <c r="E80" s="118" t="s">
        <v>32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259</v>
      </c>
      <c r="C81" s="275" t="s">
        <v>447</v>
      </c>
      <c r="D81" s="275" t="s">
        <v>347</v>
      </c>
      <c r="E81" s="118" t="s">
        <v>260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261</v>
      </c>
      <c r="C82" s="275" t="s">
        <v>448</v>
      </c>
      <c r="D82" s="275" t="s">
        <v>347</v>
      </c>
      <c r="E82" s="118" t="s">
        <v>33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262</v>
      </c>
      <c r="C83" s="275" t="s">
        <v>449</v>
      </c>
      <c r="D83" s="275" t="s">
        <v>347</v>
      </c>
      <c r="E83" s="118" t="s">
        <v>34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263</v>
      </c>
      <c r="C84" s="275" t="s">
        <v>450</v>
      </c>
      <c r="D84" s="275" t="s">
        <v>347</v>
      </c>
      <c r="E84" s="118" t="s">
        <v>35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264</v>
      </c>
      <c r="C85" s="275" t="s">
        <v>451</v>
      </c>
      <c r="D85" s="275" t="s">
        <v>347</v>
      </c>
      <c r="E85" s="118" t="s">
        <v>36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68</v>
      </c>
      <c r="C86" s="275" t="s">
        <v>69</v>
      </c>
      <c r="D86" s="275" t="s">
        <v>347</v>
      </c>
      <c r="E86" s="118" t="s">
        <v>37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266</v>
      </c>
      <c r="C87" s="275" t="s">
        <v>452</v>
      </c>
      <c r="D87" s="275" t="s">
        <v>351</v>
      </c>
      <c r="E87" s="242" t="s">
        <v>44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267</v>
      </c>
      <c r="C88" s="272" t="s">
        <v>453</v>
      </c>
      <c r="D88" s="272" t="s">
        <v>487</v>
      </c>
      <c r="E88" s="118" t="s">
        <v>70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542</v>
      </c>
      <c r="C89" s="272" t="s">
        <v>543</v>
      </c>
      <c r="D89" s="272" t="s">
        <v>353</v>
      </c>
      <c r="E89" s="118" t="s">
        <v>265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4</v>
      </c>
      <c r="C90" s="272" t="s">
        <v>15</v>
      </c>
      <c r="D90" s="272" t="s">
        <v>353</v>
      </c>
      <c r="E90" s="118" t="s">
        <v>14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17</v>
      </c>
      <c r="C91" s="272" t="s">
        <v>18</v>
      </c>
      <c r="D91" s="272" t="s">
        <v>353</v>
      </c>
      <c r="E91" s="118" t="s">
        <v>16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421</v>
      </c>
      <c r="C92" s="536">
        <v>3084</v>
      </c>
      <c r="D92" s="537">
        <v>1040</v>
      </c>
      <c r="E92" s="538" t="s">
        <v>422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19</v>
      </c>
      <c r="C93" s="272" t="s">
        <v>20</v>
      </c>
      <c r="D93" s="272" t="s">
        <v>353</v>
      </c>
      <c r="E93" s="118" t="s">
        <v>21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268</v>
      </c>
      <c r="C94" s="272" t="s">
        <v>454</v>
      </c>
      <c r="D94" s="272" t="s">
        <v>350</v>
      </c>
      <c r="E94" s="118" t="s">
        <v>71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275</v>
      </c>
      <c r="C95" s="272" t="s">
        <v>431</v>
      </c>
      <c r="D95" s="388" t="s">
        <v>487</v>
      </c>
      <c r="E95" s="118" t="s">
        <v>274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86</v>
      </c>
      <c r="C96" s="272" t="s">
        <v>228</v>
      </c>
      <c r="D96" s="388">
        <v>1040</v>
      </c>
      <c r="E96" s="118" t="s">
        <v>237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276</v>
      </c>
      <c r="C97" s="272" t="s">
        <v>270</v>
      </c>
      <c r="D97" s="388" t="s">
        <v>487</v>
      </c>
      <c r="E97" s="241" t="s">
        <v>229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277</v>
      </c>
      <c r="C98" s="108" t="s">
        <v>272</v>
      </c>
      <c r="D98" s="108" t="s">
        <v>490</v>
      </c>
      <c r="E98" s="240" t="s">
        <v>273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505</v>
      </c>
      <c r="C99" s="243"/>
      <c r="D99" s="243"/>
      <c r="E99" s="236" t="s">
        <v>354</v>
      </c>
      <c r="F99" s="244">
        <f>F100</f>
        <v>3359090</v>
      </c>
      <c r="G99" s="244">
        <f aca="true" t="shared" si="37" ref="G99:Q99">G100</f>
        <v>3359090</v>
      </c>
      <c r="H99" s="244">
        <f t="shared" si="37"/>
        <v>2307700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3480190</v>
      </c>
    </row>
    <row r="100" spans="1:18" ht="60.75" customHeight="1">
      <c r="A100" s="107"/>
      <c r="B100" s="238" t="s">
        <v>506</v>
      </c>
      <c r="C100" s="238"/>
      <c r="D100" s="238"/>
      <c r="E100" s="251" t="s">
        <v>354</v>
      </c>
      <c r="F100" s="250">
        <f>F101+F105+F103</f>
        <v>3359090</v>
      </c>
      <c r="G100" s="250">
        <f aca="true" t="shared" si="38" ref="G100:Q100">G101+G105+G103</f>
        <v>3359090</v>
      </c>
      <c r="H100" s="250">
        <f t="shared" si="38"/>
        <v>2307700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3480190</v>
      </c>
    </row>
    <row r="101" spans="1:18" ht="38.25" customHeight="1">
      <c r="A101" s="107"/>
      <c r="B101" s="230" t="s">
        <v>487</v>
      </c>
      <c r="C101" s="103" t="s">
        <v>488</v>
      </c>
      <c r="D101" s="230" t="s">
        <v>487</v>
      </c>
      <c r="E101" s="104" t="s">
        <v>395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233</v>
      </c>
      <c r="C102" s="108" t="s">
        <v>362</v>
      </c>
      <c r="D102" s="108" t="s">
        <v>214</v>
      </c>
      <c r="E102" s="240" t="s">
        <v>364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0" t="s">
        <v>487</v>
      </c>
      <c r="C103" s="103" t="s">
        <v>415</v>
      </c>
      <c r="D103" s="230" t="s">
        <v>487</v>
      </c>
      <c r="E103" s="104" t="s">
        <v>416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278</v>
      </c>
      <c r="C104" s="108" t="s">
        <v>279</v>
      </c>
      <c r="D104" s="389" t="s">
        <v>356</v>
      </c>
      <c r="E104" s="240" t="s">
        <v>280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487</v>
      </c>
      <c r="C105" s="103" t="s">
        <v>459</v>
      </c>
      <c r="D105" s="230" t="s">
        <v>487</v>
      </c>
      <c r="E105" s="390" t="s">
        <v>458</v>
      </c>
      <c r="F105" s="121">
        <f>F107+F106</f>
        <v>1218240</v>
      </c>
      <c r="G105" s="121">
        <f aca="true" t="shared" si="41" ref="G105:Q105">G107+G106</f>
        <v>1218240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1251240</v>
      </c>
    </row>
    <row r="106" spans="1:18" s="131" customFormat="1" ht="18.75">
      <c r="A106" s="139"/>
      <c r="B106" s="391">
        <v>1014030</v>
      </c>
      <c r="C106" s="272" t="s">
        <v>460</v>
      </c>
      <c r="D106" s="272" t="s">
        <v>355</v>
      </c>
      <c r="E106" s="241" t="s">
        <v>281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282</v>
      </c>
      <c r="D107" s="272" t="s">
        <v>487</v>
      </c>
      <c r="E107" s="241" t="s">
        <v>283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1">
        <v>1014081</v>
      </c>
      <c r="C108" s="272" t="s">
        <v>284</v>
      </c>
      <c r="D108" s="272" t="s">
        <v>45</v>
      </c>
      <c r="E108" s="241" t="s">
        <v>286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1">
        <v>1014082</v>
      </c>
      <c r="C109" s="272" t="s">
        <v>285</v>
      </c>
      <c r="D109" s="272" t="s">
        <v>45</v>
      </c>
      <c r="E109" s="241" t="s">
        <v>287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3" t="s">
        <v>234</v>
      </c>
      <c r="C110" s="243"/>
      <c r="D110" s="243"/>
      <c r="E110" s="236" t="s">
        <v>357</v>
      </c>
      <c r="F110" s="244">
        <f>F111</f>
        <v>3327054</v>
      </c>
      <c r="G110" s="244">
        <f aca="true" t="shared" si="43" ref="G110:Q110">G111</f>
        <v>3317054</v>
      </c>
      <c r="H110" s="244">
        <f t="shared" si="43"/>
        <v>916700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3860054</v>
      </c>
    </row>
    <row r="111" spans="1:18" s="131" customFormat="1" ht="39">
      <c r="A111" s="138"/>
      <c r="B111" s="238" t="s">
        <v>235</v>
      </c>
      <c r="C111" s="238"/>
      <c r="D111" s="238"/>
      <c r="E111" s="251" t="s">
        <v>46</v>
      </c>
      <c r="F111" s="250">
        <f>F112+F114+F117</f>
        <v>3327054</v>
      </c>
      <c r="G111" s="250">
        <f aca="true" t="shared" si="44" ref="G111:N111">G112+G114+G117</f>
        <v>3317054</v>
      </c>
      <c r="H111" s="250">
        <f t="shared" si="44"/>
        <v>916700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3860054</v>
      </c>
    </row>
    <row r="112" spans="1:18" s="131" customFormat="1" ht="18.75">
      <c r="A112" s="138"/>
      <c r="B112" s="230" t="s">
        <v>487</v>
      </c>
      <c r="C112" s="103" t="s">
        <v>488</v>
      </c>
      <c r="D112" s="230" t="s">
        <v>487</v>
      </c>
      <c r="E112" s="104" t="s">
        <v>395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236</v>
      </c>
      <c r="C113" s="108" t="s">
        <v>362</v>
      </c>
      <c r="D113" s="108" t="s">
        <v>214</v>
      </c>
      <c r="E113" s="240" t="s">
        <v>364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0" t="s">
        <v>487</v>
      </c>
      <c r="C114" s="103" t="s">
        <v>397</v>
      </c>
      <c r="D114" s="230" t="s">
        <v>487</v>
      </c>
      <c r="E114" s="104" t="s">
        <v>338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339</v>
      </c>
      <c r="C115" s="108" t="s">
        <v>325</v>
      </c>
      <c r="D115" s="108" t="s">
        <v>221</v>
      </c>
      <c r="E115" s="404" t="s">
        <v>376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377</v>
      </c>
      <c r="C116" s="375" t="s">
        <v>378</v>
      </c>
      <c r="D116" s="375"/>
      <c r="E116" s="376" t="s">
        <v>379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487</v>
      </c>
      <c r="C117" s="103" t="s">
        <v>340</v>
      </c>
      <c r="D117" s="230" t="s">
        <v>487</v>
      </c>
      <c r="E117" s="104" t="s">
        <v>388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341</v>
      </c>
      <c r="D118" s="230" t="s">
        <v>487</v>
      </c>
      <c r="E118" s="104" t="s">
        <v>342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443</v>
      </c>
      <c r="D119" s="272" t="s">
        <v>380</v>
      </c>
      <c r="E119" s="241" t="s">
        <v>444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331</v>
      </c>
      <c r="D120" s="272" t="s">
        <v>380</v>
      </c>
      <c r="E120" s="241" t="s">
        <v>332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199</v>
      </c>
      <c r="D121" s="393" t="s">
        <v>487</v>
      </c>
      <c r="E121" s="394" t="s">
        <v>547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381</v>
      </c>
      <c r="F125" s="129">
        <f aca="true" t="shared" si="49" ref="F125:Q125">F8+F34+F64+F99+F110</f>
        <v>125343479</v>
      </c>
      <c r="G125" s="129">
        <f t="shared" si="49"/>
        <v>125333479</v>
      </c>
      <c r="H125" s="129">
        <f t="shared" si="49"/>
        <v>35924002</v>
      </c>
      <c r="I125" s="129">
        <f t="shared" si="49"/>
        <v>5822179</v>
      </c>
      <c r="J125" s="129">
        <f t="shared" si="49"/>
        <v>0</v>
      </c>
      <c r="K125" s="129">
        <f t="shared" si="49"/>
        <v>4440692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3857392</v>
      </c>
      <c r="P125" s="129">
        <f t="shared" si="49"/>
        <v>3822182</v>
      </c>
      <c r="Q125" s="129">
        <f t="shared" si="49"/>
        <v>1846740</v>
      </c>
      <c r="R125" s="100">
        <f t="shared" si="35"/>
        <v>129784171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195</v>
      </c>
      <c r="O129" s="144" t="s">
        <v>384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125343479</v>
      </c>
      <c r="R132" s="286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N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179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12" t="s">
        <v>567</v>
      </c>
      <c r="U1" s="612"/>
      <c r="V1" s="612"/>
      <c r="W1" s="612"/>
      <c r="X1" s="612"/>
      <c r="Y1" s="612"/>
      <c r="Z1" s="612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18" t="s">
        <v>319</v>
      </c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39" t="s">
        <v>382</v>
      </c>
      <c r="B5" s="640"/>
      <c r="C5" s="641"/>
      <c r="D5" s="633" t="s">
        <v>387</v>
      </c>
      <c r="E5" s="621" t="s">
        <v>388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3"/>
      <c r="Z5" s="600" t="s">
        <v>551</v>
      </c>
    </row>
    <row r="6" spans="1:26" ht="51.75" customHeight="1" thickBot="1">
      <c r="A6" s="642"/>
      <c r="B6" s="643"/>
      <c r="C6" s="644"/>
      <c r="D6" s="634"/>
      <c r="E6" s="619" t="s">
        <v>139</v>
      </c>
      <c r="F6" s="613" t="s">
        <v>389</v>
      </c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513"/>
      <c r="U6" s="513"/>
      <c r="V6" s="513"/>
      <c r="W6" s="513"/>
      <c r="X6" s="513"/>
      <c r="Y6" s="502" t="s">
        <v>548</v>
      </c>
      <c r="Z6" s="601"/>
    </row>
    <row r="7" spans="1:26" ht="13.5" customHeight="1">
      <c r="A7" s="642"/>
      <c r="B7" s="643"/>
      <c r="C7" s="644"/>
      <c r="D7" s="634"/>
      <c r="E7" s="603"/>
      <c r="F7" s="603" t="s">
        <v>390</v>
      </c>
      <c r="G7" s="602" t="s">
        <v>127</v>
      </c>
      <c r="H7" s="615" t="s">
        <v>77</v>
      </c>
      <c r="I7" s="620" t="s">
        <v>531</v>
      </c>
      <c r="J7" s="603" t="s">
        <v>128</v>
      </c>
      <c r="K7" s="610" t="s">
        <v>391</v>
      </c>
      <c r="L7" s="611" t="s">
        <v>393</v>
      </c>
      <c r="M7" s="611" t="s">
        <v>394</v>
      </c>
      <c r="N7" s="603" t="s">
        <v>550</v>
      </c>
      <c r="O7" s="603" t="s">
        <v>399</v>
      </c>
      <c r="P7" s="603" t="s">
        <v>400</v>
      </c>
      <c r="Q7" s="603" t="s">
        <v>401</v>
      </c>
      <c r="R7" s="603" t="s">
        <v>402</v>
      </c>
      <c r="S7" s="603" t="s">
        <v>544</v>
      </c>
      <c r="T7" s="609" t="s">
        <v>560</v>
      </c>
      <c r="U7" s="607" t="s">
        <v>0</v>
      </c>
      <c r="V7" s="607" t="s">
        <v>561</v>
      </c>
      <c r="W7" s="607" t="s">
        <v>423</v>
      </c>
      <c r="X7" s="607" t="s">
        <v>162</v>
      </c>
      <c r="Y7" s="602" t="s">
        <v>549</v>
      </c>
      <c r="Z7" s="601"/>
    </row>
    <row r="8" spans="1:26" ht="22.5" customHeight="1">
      <c r="A8" s="642"/>
      <c r="B8" s="643"/>
      <c r="C8" s="644"/>
      <c r="D8" s="634"/>
      <c r="E8" s="603"/>
      <c r="F8" s="603"/>
      <c r="G8" s="602"/>
      <c r="H8" s="616"/>
      <c r="I8" s="620"/>
      <c r="J8" s="603"/>
      <c r="K8" s="610"/>
      <c r="L8" s="611"/>
      <c r="M8" s="611" t="s">
        <v>403</v>
      </c>
      <c r="N8" s="603" t="s">
        <v>462</v>
      </c>
      <c r="O8" s="603"/>
      <c r="P8" s="603"/>
      <c r="Q8" s="603"/>
      <c r="R8" s="603"/>
      <c r="S8" s="603"/>
      <c r="T8" s="610"/>
      <c r="U8" s="608"/>
      <c r="V8" s="608"/>
      <c r="W8" s="608"/>
      <c r="X8" s="608"/>
      <c r="Y8" s="602"/>
      <c r="Z8" s="601"/>
    </row>
    <row r="9" spans="1:26" ht="15.75" customHeight="1">
      <c r="A9" s="642"/>
      <c r="B9" s="643"/>
      <c r="C9" s="644"/>
      <c r="D9" s="634"/>
      <c r="E9" s="603"/>
      <c r="F9" s="603"/>
      <c r="G9" s="602"/>
      <c r="H9" s="616"/>
      <c r="I9" s="620"/>
      <c r="J9" s="603"/>
      <c r="K9" s="610"/>
      <c r="L9" s="611"/>
      <c r="M9" s="611"/>
      <c r="N9" s="603" t="s">
        <v>463</v>
      </c>
      <c r="O9" s="603"/>
      <c r="P9" s="603"/>
      <c r="Q9" s="603"/>
      <c r="R9" s="603"/>
      <c r="S9" s="603"/>
      <c r="T9" s="610"/>
      <c r="U9" s="608"/>
      <c r="V9" s="608"/>
      <c r="W9" s="608"/>
      <c r="X9" s="608"/>
      <c r="Y9" s="602"/>
      <c r="Z9" s="601"/>
    </row>
    <row r="10" spans="1:26" ht="252" customHeight="1" thickBot="1">
      <c r="A10" s="642"/>
      <c r="B10" s="643"/>
      <c r="C10" s="644"/>
      <c r="D10" s="634"/>
      <c r="E10" s="603"/>
      <c r="F10" s="603"/>
      <c r="G10" s="602"/>
      <c r="H10" s="617"/>
      <c r="I10" s="620"/>
      <c r="J10" s="603"/>
      <c r="K10" s="610"/>
      <c r="L10" s="611"/>
      <c r="M10" s="611"/>
      <c r="N10" s="603"/>
      <c r="O10" s="603"/>
      <c r="P10" s="603"/>
      <c r="Q10" s="603"/>
      <c r="R10" s="603"/>
      <c r="S10" s="603"/>
      <c r="T10" s="610"/>
      <c r="U10" s="608"/>
      <c r="V10" s="608"/>
      <c r="W10" s="608"/>
      <c r="X10" s="608"/>
      <c r="Y10" s="602"/>
      <c r="Z10" s="601"/>
    </row>
    <row r="11" spans="1:26" ht="19.5" customHeight="1" thickBot="1">
      <c r="A11" s="645"/>
      <c r="B11" s="646"/>
      <c r="C11" s="647"/>
      <c r="D11" s="635"/>
      <c r="E11" s="566"/>
      <c r="F11" s="567">
        <v>250336</v>
      </c>
      <c r="G11" s="567"/>
      <c r="H11" s="567"/>
      <c r="I11" s="567"/>
      <c r="J11" s="568" t="s">
        <v>179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36">
        <v>25204000000</v>
      </c>
      <c r="B12" s="637" t="s">
        <v>464</v>
      </c>
      <c r="C12" s="638" t="s">
        <v>465</v>
      </c>
      <c r="D12" s="549" t="s">
        <v>466</v>
      </c>
      <c r="E12" s="562">
        <v>131500</v>
      </c>
      <c r="F12" s="563">
        <v>10917600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1786200</v>
      </c>
      <c r="W12" s="560">
        <v>182000</v>
      </c>
      <c r="X12" s="560"/>
      <c r="Y12" s="561"/>
      <c r="Z12" s="554">
        <f aca="true" t="shared" si="0" ref="Z12:Z18">SUM(E12:Y12)</f>
        <v>78262570</v>
      </c>
    </row>
    <row r="13" spans="1:26" ht="22.5" customHeight="1">
      <c r="A13" s="630" t="s">
        <v>467</v>
      </c>
      <c r="B13" s="631">
        <v>16</v>
      </c>
      <c r="C13" s="632" t="s">
        <v>468</v>
      </c>
      <c r="D13" s="550" t="s">
        <v>469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27" t="s">
        <v>470</v>
      </c>
      <c r="B14" s="628"/>
      <c r="C14" s="629"/>
      <c r="D14" s="551" t="s">
        <v>471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27"/>
      <c r="B15" s="628"/>
      <c r="C15" s="629"/>
      <c r="D15" s="552" t="s">
        <v>471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27"/>
      <c r="B16" s="628"/>
      <c r="C16" s="629"/>
      <c r="D16" s="551" t="s">
        <v>323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04">
        <v>25313507000</v>
      </c>
      <c r="B17" s="605"/>
      <c r="C17" s="606"/>
      <c r="D17" s="553" t="s">
        <v>163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114000</v>
      </c>
      <c r="Y17" s="559"/>
      <c r="Z17" s="555">
        <f t="shared" si="0"/>
        <v>114000</v>
      </c>
    </row>
    <row r="18" spans="1:26" ht="24" customHeight="1" thickBot="1">
      <c r="A18" s="624"/>
      <c r="B18" s="625"/>
      <c r="C18" s="626"/>
      <c r="D18" s="157" t="s">
        <v>154</v>
      </c>
      <c r="E18" s="547">
        <f>E12+E13+E15</f>
        <v>131500</v>
      </c>
      <c r="F18" s="547">
        <f>F12+F13+F15</f>
        <v>10917600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1786200</v>
      </c>
      <c r="W18" s="547">
        <f t="shared" si="1"/>
        <v>182000</v>
      </c>
      <c r="X18" s="548">
        <f>X12+X13+X15+X16+X17</f>
        <v>114000</v>
      </c>
      <c r="Y18" s="548">
        <f>Y12+Y13+Y15+Y16</f>
        <v>533000</v>
      </c>
      <c r="Z18" s="504">
        <f t="shared" si="0"/>
        <v>81019224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195</v>
      </c>
      <c r="G23" s="147"/>
      <c r="H23" s="147"/>
      <c r="I23" s="147"/>
      <c r="P23" s="160"/>
      <c r="Q23" s="371" t="s">
        <v>384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A18:C18"/>
    <mergeCell ref="A14:C14"/>
    <mergeCell ref="A13:C13"/>
    <mergeCell ref="A15:C15"/>
    <mergeCell ref="A16:C16"/>
    <mergeCell ref="D5:D11"/>
    <mergeCell ref="A12:C12"/>
    <mergeCell ref="A5:C11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M7:M10"/>
    <mergeCell ref="S7:S10"/>
    <mergeCell ref="R7:R10"/>
    <mergeCell ref="L7:L10"/>
    <mergeCell ref="P7:P10"/>
    <mergeCell ref="K7:K10"/>
    <mergeCell ref="O7:O10"/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7" t="s">
        <v>568</v>
      </c>
      <c r="G1" s="658"/>
      <c r="H1" s="658"/>
      <c r="I1" s="658"/>
      <c r="J1" s="658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70" t="s">
        <v>429</v>
      </c>
      <c r="C5" s="670"/>
      <c r="D5" s="670"/>
      <c r="E5" s="670"/>
      <c r="F5" s="670"/>
      <c r="G5" s="670"/>
      <c r="H5" s="670"/>
      <c r="I5" s="670"/>
    </row>
    <row r="6" spans="2:9" ht="37.5" customHeight="1">
      <c r="B6" s="670"/>
      <c r="C6" s="670"/>
      <c r="D6" s="670"/>
      <c r="E6" s="670"/>
      <c r="F6" s="670"/>
      <c r="G6" s="670"/>
      <c r="H6" s="670"/>
      <c r="I6" s="670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196</v>
      </c>
    </row>
    <row r="8" spans="1:9" ht="38.25" customHeight="1">
      <c r="A8" s="665" t="s">
        <v>494</v>
      </c>
      <c r="B8" s="667" t="s">
        <v>405</v>
      </c>
      <c r="C8" s="659" t="s">
        <v>472</v>
      </c>
      <c r="D8" s="661" t="s">
        <v>203</v>
      </c>
      <c r="E8" s="671" t="s">
        <v>473</v>
      </c>
      <c r="F8" s="663" t="s">
        <v>474</v>
      </c>
      <c r="G8" s="671" t="s">
        <v>475</v>
      </c>
      <c r="H8" s="671" t="s">
        <v>476</v>
      </c>
      <c r="I8" s="671" t="s">
        <v>480</v>
      </c>
    </row>
    <row r="9" spans="1:9" ht="67.5" customHeight="1" thickBot="1">
      <c r="A9" s="666"/>
      <c r="B9" s="668"/>
      <c r="C9" s="660"/>
      <c r="D9" s="662"/>
      <c r="E9" s="672"/>
      <c r="F9" s="664"/>
      <c r="G9" s="672"/>
      <c r="H9" s="672"/>
      <c r="I9" s="672"/>
    </row>
    <row r="10" spans="1:9" ht="13.5" thickBot="1">
      <c r="A10" s="294" t="s">
        <v>481</v>
      </c>
      <c r="B10" s="295" t="s">
        <v>482</v>
      </c>
      <c r="C10" s="296" t="s">
        <v>155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96</v>
      </c>
      <c r="B11" s="302"/>
      <c r="C11" s="302"/>
      <c r="D11" s="303" t="s">
        <v>212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1696091</v>
      </c>
    </row>
    <row r="12" spans="1:9" s="173" customFormat="1" ht="39.75" customHeight="1" thickBot="1">
      <c r="A12" s="307" t="s">
        <v>495</v>
      </c>
      <c r="B12" s="308"/>
      <c r="C12" s="308"/>
      <c r="D12" s="309" t="s">
        <v>212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1696091</v>
      </c>
    </row>
    <row r="13" spans="1:9" s="173" customFormat="1" ht="105" customHeight="1">
      <c r="A13" s="292" t="s">
        <v>360</v>
      </c>
      <c r="B13" s="292" t="s">
        <v>363</v>
      </c>
      <c r="C13" s="292" t="s">
        <v>214</v>
      </c>
      <c r="D13" s="412" t="s">
        <v>118</v>
      </c>
      <c r="E13" s="299" t="s">
        <v>484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500</v>
      </c>
      <c r="B14" s="174" t="s">
        <v>493</v>
      </c>
      <c r="C14" s="174" t="s">
        <v>215</v>
      </c>
      <c r="D14" s="293" t="s">
        <v>216</v>
      </c>
      <c r="E14" s="175" t="s">
        <v>484</v>
      </c>
      <c r="F14" s="254"/>
      <c r="G14" s="254"/>
      <c r="H14" s="254"/>
      <c r="I14" s="254"/>
    </row>
    <row r="15" spans="1:9" s="173" customFormat="1" ht="30" customHeight="1">
      <c r="A15" s="389" t="s">
        <v>326</v>
      </c>
      <c r="B15" s="405" t="s">
        <v>380</v>
      </c>
      <c r="C15" s="108" t="s">
        <v>221</v>
      </c>
      <c r="D15" s="412" t="s">
        <v>327</v>
      </c>
      <c r="E15" s="299" t="s">
        <v>7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292</v>
      </c>
      <c r="B16" s="272" t="s">
        <v>119</v>
      </c>
      <c r="C16" s="272" t="s">
        <v>215</v>
      </c>
      <c r="D16" s="293" t="s">
        <v>293</v>
      </c>
      <c r="E16" s="299" t="s">
        <v>552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523</v>
      </c>
      <c r="B17" s="272" t="s">
        <v>524</v>
      </c>
      <c r="C17" s="272" t="s">
        <v>525</v>
      </c>
      <c r="D17" s="118" t="s">
        <v>526</v>
      </c>
      <c r="E17" s="299" t="s">
        <v>484</v>
      </c>
      <c r="F17" s="254"/>
      <c r="G17" s="254"/>
      <c r="H17" s="254"/>
      <c r="I17" s="254">
        <v>209000</v>
      </c>
    </row>
    <row r="18" spans="1:9" s="173" customFormat="1" ht="96" customHeight="1">
      <c r="A18" s="651" t="s">
        <v>131</v>
      </c>
      <c r="B18" s="651" t="s">
        <v>123</v>
      </c>
      <c r="C18" s="651" t="s">
        <v>124</v>
      </c>
      <c r="D18" s="654" t="s">
        <v>554</v>
      </c>
      <c r="E18" s="489" t="s">
        <v>8</v>
      </c>
      <c r="F18" s="254"/>
      <c r="G18" s="254"/>
      <c r="H18" s="254"/>
      <c r="I18" s="254">
        <v>376000</v>
      </c>
    </row>
    <row r="19" spans="1:9" s="173" customFormat="1" ht="99.75" customHeight="1">
      <c r="A19" s="652"/>
      <c r="B19" s="652"/>
      <c r="C19" s="652"/>
      <c r="D19" s="655"/>
      <c r="E19" s="489" t="s">
        <v>9</v>
      </c>
      <c r="F19" s="254"/>
      <c r="G19" s="254"/>
      <c r="H19" s="254"/>
      <c r="I19" s="254">
        <v>11280</v>
      </c>
    </row>
    <row r="20" spans="1:9" s="173" customFormat="1" ht="65.25" customHeight="1">
      <c r="A20" s="652"/>
      <c r="B20" s="652"/>
      <c r="C20" s="652"/>
      <c r="D20" s="655"/>
      <c r="E20" s="489" t="s">
        <v>10</v>
      </c>
      <c r="F20" s="254"/>
      <c r="G20" s="254"/>
      <c r="H20" s="254"/>
      <c r="I20" s="254">
        <v>5637</v>
      </c>
    </row>
    <row r="21" spans="1:9" s="173" customFormat="1" ht="68.25" customHeight="1">
      <c r="A21" s="652"/>
      <c r="B21" s="652"/>
      <c r="C21" s="652"/>
      <c r="D21" s="655"/>
      <c r="E21" s="489" t="s">
        <v>11</v>
      </c>
      <c r="F21" s="254"/>
      <c r="G21" s="254"/>
      <c r="H21" s="254"/>
      <c r="I21" s="254">
        <v>155331</v>
      </c>
    </row>
    <row r="22" spans="1:9" s="173" customFormat="1" ht="82.5" customHeight="1">
      <c r="A22" s="652"/>
      <c r="B22" s="652"/>
      <c r="C22" s="652"/>
      <c r="D22" s="656"/>
      <c r="E22" s="489" t="s">
        <v>309</v>
      </c>
      <c r="F22" s="254"/>
      <c r="G22" s="254"/>
      <c r="H22" s="254"/>
      <c r="I22" s="254">
        <v>32572</v>
      </c>
    </row>
    <row r="23" spans="1:9" s="173" customFormat="1" ht="66" customHeight="1">
      <c r="A23" s="653"/>
      <c r="B23" s="653"/>
      <c r="C23" s="653"/>
      <c r="D23" s="485"/>
      <c r="E23" s="489" t="s">
        <v>545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93</v>
      </c>
      <c r="B24" s="415" t="s">
        <v>94</v>
      </c>
      <c r="C24" s="415" t="s">
        <v>218</v>
      </c>
      <c r="D24" s="416" t="s">
        <v>95</v>
      </c>
      <c r="E24" s="444" t="s">
        <v>6</v>
      </c>
      <c r="F24" s="254"/>
      <c r="G24" s="254"/>
      <c r="H24" s="254"/>
      <c r="I24" s="254">
        <v>7000</v>
      </c>
    </row>
    <row r="25" spans="1:9" ht="60.75">
      <c r="A25" s="243" t="s">
        <v>358</v>
      </c>
      <c r="B25" s="243"/>
      <c r="C25" s="315"/>
      <c r="D25" s="319" t="s">
        <v>343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359</v>
      </c>
      <c r="B26" s="238"/>
      <c r="C26" s="316"/>
      <c r="D26" s="320" t="s">
        <v>343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507</v>
      </c>
      <c r="B27" s="174" t="s">
        <v>353</v>
      </c>
      <c r="C27" s="174" t="s">
        <v>344</v>
      </c>
      <c r="D27" s="293" t="s">
        <v>508</v>
      </c>
      <c r="E27" s="175" t="s">
        <v>484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417</v>
      </c>
      <c r="C28" s="174" t="s">
        <v>345</v>
      </c>
      <c r="D28" s="293" t="s">
        <v>509</v>
      </c>
      <c r="E28" s="175" t="s">
        <v>484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418</v>
      </c>
      <c r="C29" s="174" t="s">
        <v>346</v>
      </c>
      <c r="D29" s="324" t="s">
        <v>22</v>
      </c>
      <c r="E29" s="175" t="s">
        <v>484</v>
      </c>
      <c r="F29" s="255"/>
      <c r="G29" s="255"/>
      <c r="H29" s="255"/>
      <c r="I29" s="325"/>
    </row>
    <row r="30" spans="1:9" ht="47.25" hidden="1">
      <c r="A30" s="292" t="s">
        <v>26</v>
      </c>
      <c r="B30" s="292" t="s">
        <v>434</v>
      </c>
      <c r="C30" s="292" t="s">
        <v>348</v>
      </c>
      <c r="D30" s="326" t="s">
        <v>27</v>
      </c>
      <c r="E30" s="175" t="s">
        <v>484</v>
      </c>
      <c r="F30" s="255"/>
      <c r="G30" s="255"/>
      <c r="H30" s="255"/>
      <c r="I30" s="325"/>
    </row>
    <row r="31" spans="1:9" ht="141.75">
      <c r="A31" s="648" t="s">
        <v>367</v>
      </c>
      <c r="B31" s="651" t="s">
        <v>417</v>
      </c>
      <c r="C31" s="651" t="s">
        <v>345</v>
      </c>
      <c r="D31" s="654" t="s">
        <v>509</v>
      </c>
      <c r="E31" s="494" t="s">
        <v>546</v>
      </c>
      <c r="F31" s="254"/>
      <c r="G31" s="254"/>
      <c r="H31" s="254"/>
      <c r="I31" s="254">
        <v>736300</v>
      </c>
    </row>
    <row r="32" spans="1:9" ht="161.25" customHeight="1">
      <c r="A32" s="649"/>
      <c r="B32" s="652"/>
      <c r="C32" s="652"/>
      <c r="D32" s="655"/>
      <c r="E32" s="494" t="s">
        <v>1</v>
      </c>
      <c r="F32" s="254"/>
      <c r="G32" s="254"/>
      <c r="H32" s="254"/>
      <c r="I32" s="254">
        <v>41548</v>
      </c>
    </row>
    <row r="33" spans="1:9" ht="73.5" customHeight="1">
      <c r="A33" s="649"/>
      <c r="B33" s="652"/>
      <c r="C33" s="652"/>
      <c r="D33" s="655"/>
      <c r="E33" s="519" t="s">
        <v>2</v>
      </c>
      <c r="F33" s="254"/>
      <c r="G33" s="254"/>
      <c r="H33" s="254"/>
      <c r="I33" s="254">
        <v>169511</v>
      </c>
    </row>
    <row r="34" spans="1:9" ht="71.25" customHeight="1">
      <c r="A34" s="649"/>
      <c r="B34" s="652"/>
      <c r="C34" s="652"/>
      <c r="D34" s="655"/>
      <c r="E34" s="519" t="s">
        <v>533</v>
      </c>
      <c r="F34" s="254"/>
      <c r="G34" s="254"/>
      <c r="H34" s="254"/>
      <c r="I34" s="254">
        <v>154323</v>
      </c>
    </row>
    <row r="35" spans="1:9" ht="68.25" customHeight="1">
      <c r="A35" s="650"/>
      <c r="B35" s="653"/>
      <c r="C35" s="653"/>
      <c r="D35" s="656"/>
      <c r="E35" s="519" t="s">
        <v>426</v>
      </c>
      <c r="F35" s="254"/>
      <c r="G35" s="254"/>
      <c r="H35" s="254"/>
      <c r="I35" s="254">
        <v>30615</v>
      </c>
    </row>
    <row r="36" spans="1:9" ht="57.75" customHeight="1">
      <c r="A36" s="272" t="s">
        <v>87</v>
      </c>
      <c r="B36" s="272" t="s">
        <v>88</v>
      </c>
      <c r="C36" s="272" t="s">
        <v>217</v>
      </c>
      <c r="D36" s="293" t="s">
        <v>92</v>
      </c>
      <c r="E36" s="444" t="s">
        <v>13</v>
      </c>
      <c r="F36" s="254"/>
      <c r="G36" s="254"/>
      <c r="H36" s="254"/>
      <c r="I36" s="254">
        <v>35000</v>
      </c>
    </row>
    <row r="37" spans="1:9" ht="63" customHeight="1">
      <c r="A37" s="648" t="s">
        <v>125</v>
      </c>
      <c r="B37" s="651" t="s">
        <v>123</v>
      </c>
      <c r="C37" s="651" t="s">
        <v>124</v>
      </c>
      <c r="D37" s="654" t="s">
        <v>554</v>
      </c>
      <c r="E37" s="486" t="s">
        <v>12</v>
      </c>
      <c r="F37" s="254"/>
      <c r="G37" s="254"/>
      <c r="H37" s="254"/>
      <c r="I37" s="254">
        <v>193334</v>
      </c>
    </row>
    <row r="38" spans="1:9" ht="84.75" customHeight="1">
      <c r="A38" s="649"/>
      <c r="B38" s="652"/>
      <c r="C38" s="652"/>
      <c r="D38" s="655"/>
      <c r="E38" s="518" t="s">
        <v>424</v>
      </c>
      <c r="F38" s="254"/>
      <c r="G38" s="254"/>
      <c r="H38" s="254"/>
      <c r="I38" s="254">
        <v>182000</v>
      </c>
    </row>
    <row r="39" spans="1:9" ht="56.25" customHeight="1">
      <c r="A39" s="650"/>
      <c r="B39" s="653"/>
      <c r="C39" s="653"/>
      <c r="D39" s="656"/>
      <c r="E39" s="518" t="s">
        <v>425</v>
      </c>
      <c r="F39" s="254"/>
      <c r="G39" s="254"/>
      <c r="H39" s="254"/>
      <c r="I39" s="254">
        <v>5460</v>
      </c>
    </row>
    <row r="40" spans="1:9" ht="101.25">
      <c r="A40" s="539" t="s">
        <v>505</v>
      </c>
      <c r="B40" s="540"/>
      <c r="C40" s="540"/>
      <c r="D40" s="541" t="s">
        <v>354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506</v>
      </c>
      <c r="B41" s="308"/>
      <c r="C41" s="308"/>
      <c r="D41" s="329" t="s">
        <v>354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233</v>
      </c>
      <c r="B42" s="292" t="s">
        <v>362</v>
      </c>
      <c r="C42" s="292" t="s">
        <v>214</v>
      </c>
      <c r="D42" s="412" t="s">
        <v>364</v>
      </c>
      <c r="E42" s="332" t="s">
        <v>484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455</v>
      </c>
      <c r="C43" s="256"/>
      <c r="D43" s="261" t="s">
        <v>375</v>
      </c>
      <c r="E43" s="257" t="s">
        <v>483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380</v>
      </c>
      <c r="D44" s="263" t="s">
        <v>456</v>
      </c>
      <c r="E44" s="258" t="s">
        <v>457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460</v>
      </c>
      <c r="C45" s="497" t="s">
        <v>355</v>
      </c>
      <c r="D45" s="324" t="s">
        <v>281</v>
      </c>
      <c r="E45" s="518" t="s">
        <v>3</v>
      </c>
      <c r="F45" s="254"/>
      <c r="G45" s="254"/>
      <c r="H45" s="254"/>
      <c r="I45" s="254">
        <v>33000</v>
      </c>
    </row>
    <row r="46" spans="1:9" ht="60.75">
      <c r="A46" s="243" t="s">
        <v>234</v>
      </c>
      <c r="B46" s="243"/>
      <c r="C46" s="243"/>
      <c r="D46" s="236" t="s">
        <v>357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235</v>
      </c>
      <c r="B47" s="238"/>
      <c r="C47" s="238"/>
      <c r="D47" s="251" t="s">
        <v>46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124</v>
      </c>
      <c r="D48" s="511" t="s">
        <v>555</v>
      </c>
      <c r="E48" s="512" t="s">
        <v>556</v>
      </c>
      <c r="F48" s="254"/>
      <c r="G48" s="254"/>
      <c r="H48" s="254"/>
      <c r="I48" s="254">
        <v>533000</v>
      </c>
    </row>
    <row r="49" spans="1:9" ht="18.75">
      <c r="A49" s="276"/>
      <c r="B49" s="669" t="s">
        <v>485</v>
      </c>
      <c r="C49" s="669"/>
      <c r="D49" s="669"/>
      <c r="E49" s="669"/>
      <c r="F49" s="340"/>
      <c r="G49" s="341"/>
      <c r="H49" s="341"/>
      <c r="I49" s="342">
        <f>I11+I40+I25+I43+I46</f>
        <v>3822182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195</v>
      </c>
      <c r="F53" s="173"/>
      <c r="G53" s="173"/>
      <c r="H53" s="373" t="s">
        <v>384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B49:E49"/>
    <mergeCell ref="B5:I6"/>
    <mergeCell ref="I8:I9"/>
    <mergeCell ref="H8:H9"/>
    <mergeCell ref="E8:E9"/>
    <mergeCell ref="G8:G9"/>
    <mergeCell ref="D18:D22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A31:A35"/>
    <mergeCell ref="B31:B35"/>
    <mergeCell ref="C31:C35"/>
    <mergeCell ref="D31:D35"/>
    <mergeCell ref="A37:A39"/>
    <mergeCell ref="B37:B39"/>
    <mergeCell ref="C37:C39"/>
    <mergeCell ref="D37:D3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184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196</v>
      </c>
      <c r="U3" s="287"/>
    </row>
    <row r="4" spans="2:9" ht="92.25" customHeight="1" thickBot="1">
      <c r="B4" s="171" t="s">
        <v>494</v>
      </c>
      <c r="C4" s="171" t="s">
        <v>405</v>
      </c>
      <c r="D4" s="171" t="s">
        <v>472</v>
      </c>
      <c r="E4" s="182" t="s">
        <v>203</v>
      </c>
      <c r="F4" s="183" t="s">
        <v>486</v>
      </c>
      <c r="G4" s="184" t="s">
        <v>47</v>
      </c>
      <c r="H4" s="185" t="s">
        <v>48</v>
      </c>
      <c r="I4" s="186" t="s">
        <v>154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213</v>
      </c>
      <c r="C6" s="302"/>
      <c r="D6" s="302"/>
      <c r="E6" s="303" t="s">
        <v>212</v>
      </c>
      <c r="F6" s="304"/>
      <c r="G6" s="305">
        <f>G7</f>
        <v>6547000</v>
      </c>
      <c r="H6" s="305">
        <f>H7</f>
        <v>263310</v>
      </c>
      <c r="I6" s="348">
        <f>I7</f>
        <v>6810310</v>
      </c>
    </row>
    <row r="7" spans="1:9" s="194" customFormat="1" ht="32.25" customHeight="1" thickBot="1">
      <c r="A7" s="187"/>
      <c r="B7" s="307" t="s">
        <v>495</v>
      </c>
      <c r="C7" s="308"/>
      <c r="D7" s="308"/>
      <c r="E7" s="309" t="s">
        <v>212</v>
      </c>
      <c r="F7" s="310"/>
      <c r="G7" s="311">
        <f>SUM(G8:G19)</f>
        <v>6547000</v>
      </c>
      <c r="H7" s="311">
        <f>SUM(H8:H20)</f>
        <v>263310</v>
      </c>
      <c r="I7" s="349">
        <f>G7+H7</f>
        <v>6810310</v>
      </c>
    </row>
    <row r="8" spans="1:9" s="194" customFormat="1" ht="102.75" customHeight="1">
      <c r="A8" s="187"/>
      <c r="B8" s="267" t="s">
        <v>499</v>
      </c>
      <c r="C8" s="343" t="s">
        <v>492</v>
      </c>
      <c r="D8" s="344" t="s">
        <v>347</v>
      </c>
      <c r="E8" s="345" t="s">
        <v>498</v>
      </c>
      <c r="F8" s="435" t="s">
        <v>414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326</v>
      </c>
      <c r="C9" s="405" t="s">
        <v>380</v>
      </c>
      <c r="D9" s="108" t="s">
        <v>221</v>
      </c>
      <c r="E9" s="240" t="s">
        <v>327</v>
      </c>
      <c r="F9" s="435" t="s">
        <v>515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271</v>
      </c>
      <c r="C10" s="272" t="s">
        <v>272</v>
      </c>
      <c r="D10" s="380">
        <v>1090</v>
      </c>
      <c r="E10" s="241" t="s">
        <v>273</v>
      </c>
      <c r="F10" s="434" t="s">
        <v>516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38</v>
      </c>
      <c r="F11" s="288" t="s">
        <v>39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292</v>
      </c>
      <c r="C12" s="272" t="s">
        <v>119</v>
      </c>
      <c r="D12" s="272" t="s">
        <v>215</v>
      </c>
      <c r="E12" s="118" t="s">
        <v>293</v>
      </c>
      <c r="F12" s="434" t="s">
        <v>478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292</v>
      </c>
      <c r="C13" s="272" t="s">
        <v>119</v>
      </c>
      <c r="D13" s="272" t="s">
        <v>215</v>
      </c>
      <c r="E13" s="118" t="s">
        <v>293</v>
      </c>
      <c r="F13" s="434" t="s">
        <v>479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328</v>
      </c>
      <c r="C14" s="272" t="s">
        <v>329</v>
      </c>
      <c r="D14" s="272" t="s">
        <v>217</v>
      </c>
      <c r="E14" s="118" t="s">
        <v>330</v>
      </c>
      <c r="F14" s="288" t="s">
        <v>404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300</v>
      </c>
      <c r="C15" s="399" t="s">
        <v>301</v>
      </c>
      <c r="D15" s="399" t="s">
        <v>501</v>
      </c>
      <c r="E15" s="400" t="s">
        <v>502</v>
      </c>
      <c r="F15" s="438" t="s">
        <v>406</v>
      </c>
      <c r="G15" s="270">
        <v>240000</v>
      </c>
      <c r="H15" s="233"/>
      <c r="I15" s="277">
        <f t="shared" si="0"/>
        <v>240000</v>
      </c>
    </row>
    <row r="16" spans="1:9" s="194" customFormat="1" ht="74.25" customHeight="1">
      <c r="A16" s="187"/>
      <c r="B16" s="401" t="s">
        <v>93</v>
      </c>
      <c r="C16" s="269" t="s">
        <v>94</v>
      </c>
      <c r="D16" s="402" t="s">
        <v>218</v>
      </c>
      <c r="E16" s="118" t="s">
        <v>95</v>
      </c>
      <c r="F16" s="438" t="s">
        <v>517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>
      <c r="A17" s="187"/>
      <c r="B17" s="401" t="s">
        <v>304</v>
      </c>
      <c r="C17" s="269" t="s">
        <v>305</v>
      </c>
      <c r="D17" s="402" t="s">
        <v>219</v>
      </c>
      <c r="E17" s="118" t="s">
        <v>503</v>
      </c>
      <c r="F17" s="434" t="s">
        <v>398</v>
      </c>
      <c r="G17" s="271">
        <v>20000</v>
      </c>
      <c r="H17" s="233"/>
      <c r="I17" s="277">
        <f t="shared" si="0"/>
        <v>20000</v>
      </c>
    </row>
    <row r="18" spans="1:9" s="194" customFormat="1" ht="123" customHeight="1">
      <c r="A18" s="187"/>
      <c r="B18" s="401" t="s">
        <v>310</v>
      </c>
      <c r="C18" s="108" t="s">
        <v>311</v>
      </c>
      <c r="D18" s="108" t="s">
        <v>220</v>
      </c>
      <c r="E18" s="404" t="s">
        <v>312</v>
      </c>
      <c r="F18" s="434" t="s">
        <v>5</v>
      </c>
      <c r="G18" s="268">
        <v>80000</v>
      </c>
      <c r="H18" s="197"/>
      <c r="I18" s="277">
        <f>G18+H18</f>
        <v>80000</v>
      </c>
    </row>
    <row r="19" spans="2:9" s="198" customFormat="1" ht="81" customHeight="1">
      <c r="B19" s="108" t="s">
        <v>333</v>
      </c>
      <c r="C19" s="108" t="s">
        <v>334</v>
      </c>
      <c r="D19" s="108" t="s">
        <v>504</v>
      </c>
      <c r="E19" s="240" t="s">
        <v>335</v>
      </c>
      <c r="F19" s="434" t="s">
        <v>518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326</v>
      </c>
      <c r="C20" s="474" t="s">
        <v>380</v>
      </c>
      <c r="D20" s="474" t="s">
        <v>221</v>
      </c>
      <c r="E20" s="475" t="s">
        <v>327</v>
      </c>
      <c r="F20" s="434" t="s">
        <v>202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523</v>
      </c>
      <c r="C21" s="272" t="s">
        <v>524</v>
      </c>
      <c r="D21" s="272" t="s">
        <v>525</v>
      </c>
      <c r="E21" s="118" t="s">
        <v>526</v>
      </c>
      <c r="F21" s="435" t="s">
        <v>532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358</v>
      </c>
      <c r="C22" s="352"/>
      <c r="D22" s="352"/>
      <c r="E22" s="353" t="s">
        <v>343</v>
      </c>
      <c r="F22" s="499"/>
      <c r="G22" s="500">
        <f>G23</f>
        <v>1790500</v>
      </c>
      <c r="H22" s="500">
        <f>H28+H30+H24+H26+H27</f>
        <v>0</v>
      </c>
      <c r="I22" s="501">
        <f t="shared" si="0"/>
        <v>1790500</v>
      </c>
    </row>
    <row r="23" spans="1:9" ht="41.25" thickBot="1">
      <c r="A23" s="178"/>
      <c r="B23" s="307" t="s">
        <v>359</v>
      </c>
      <c r="C23" s="355"/>
      <c r="D23" s="355"/>
      <c r="E23" s="356" t="s">
        <v>343</v>
      </c>
      <c r="F23" s="357"/>
      <c r="G23" s="311">
        <f>SUM(G24:G30)</f>
        <v>1790500</v>
      </c>
      <c r="H23" s="311"/>
      <c r="I23" s="349">
        <f t="shared" si="0"/>
        <v>1790500</v>
      </c>
    </row>
    <row r="24" spans="2:9" s="199" customFormat="1" ht="117" customHeight="1">
      <c r="B24" s="272" t="s">
        <v>367</v>
      </c>
      <c r="C24" s="272" t="s">
        <v>417</v>
      </c>
      <c r="D24" s="272" t="s">
        <v>345</v>
      </c>
      <c r="E24" s="118" t="s">
        <v>509</v>
      </c>
      <c r="F24" s="439" t="s">
        <v>513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365</v>
      </c>
      <c r="C25" s="272" t="s">
        <v>353</v>
      </c>
      <c r="D25" s="272" t="s">
        <v>344</v>
      </c>
      <c r="E25" s="118" t="s">
        <v>366</v>
      </c>
      <c r="F25" s="440" t="s">
        <v>392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367</v>
      </c>
      <c r="C26" s="272" t="s">
        <v>417</v>
      </c>
      <c r="D26" s="273" t="s">
        <v>345</v>
      </c>
      <c r="E26" s="196" t="s">
        <v>411</v>
      </c>
      <c r="F26" s="440" t="s">
        <v>392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367</v>
      </c>
      <c r="C27" s="272" t="s">
        <v>417</v>
      </c>
      <c r="D27" s="252" t="s">
        <v>345</v>
      </c>
      <c r="E27" s="289" t="s">
        <v>411</v>
      </c>
      <c r="F27" s="441" t="s">
        <v>413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224</v>
      </c>
      <c r="C28" s="272" t="s">
        <v>225</v>
      </c>
      <c r="D28" s="272" t="s">
        <v>347</v>
      </c>
      <c r="E28" s="382" t="s">
        <v>226</v>
      </c>
      <c r="F28" s="442" t="s">
        <v>412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227</v>
      </c>
      <c r="C29" s="383" t="s">
        <v>430</v>
      </c>
      <c r="D29" s="383" t="s">
        <v>347</v>
      </c>
      <c r="E29" s="384" t="s">
        <v>23</v>
      </c>
      <c r="F29" s="441" t="s">
        <v>413</v>
      </c>
      <c r="G29" s="418">
        <v>60000</v>
      </c>
      <c r="H29" s="418"/>
      <c r="I29" s="360">
        <f>G29+H29</f>
        <v>60000</v>
      </c>
    </row>
    <row r="30" spans="1:9" ht="72" customHeight="1" thickBot="1">
      <c r="A30" s="178"/>
      <c r="B30" s="272" t="s">
        <v>289</v>
      </c>
      <c r="C30" s="272" t="s">
        <v>433</v>
      </c>
      <c r="D30" s="272" t="s">
        <v>348</v>
      </c>
      <c r="E30" s="241" t="s">
        <v>25</v>
      </c>
      <c r="F30" s="443" t="s">
        <v>519</v>
      </c>
      <c r="G30" s="358">
        <v>100000</v>
      </c>
      <c r="H30" s="359"/>
      <c r="I30" s="360">
        <f>G30+H30</f>
        <v>100000</v>
      </c>
    </row>
    <row r="31" spans="1:9" ht="70.5" customHeight="1">
      <c r="A31" s="178"/>
      <c r="B31" s="327" t="s">
        <v>230</v>
      </c>
      <c r="C31" s="328"/>
      <c r="D31" s="328"/>
      <c r="E31" s="303" t="s">
        <v>349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231</v>
      </c>
      <c r="C32" s="308"/>
      <c r="D32" s="308"/>
      <c r="E32" s="329" t="s">
        <v>349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232</v>
      </c>
      <c r="C33" s="108" t="s">
        <v>362</v>
      </c>
      <c r="D33" s="108" t="s">
        <v>214</v>
      </c>
      <c r="E33" s="240" t="s">
        <v>364</v>
      </c>
      <c r="F33" s="435" t="s">
        <v>478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250</v>
      </c>
      <c r="C34" s="111" t="s">
        <v>251</v>
      </c>
      <c r="D34" s="111" t="s">
        <v>350</v>
      </c>
      <c r="E34" s="118" t="s">
        <v>252</v>
      </c>
      <c r="F34" s="419" t="s">
        <v>520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253</v>
      </c>
      <c r="C35" s="111" t="s">
        <v>254</v>
      </c>
      <c r="D35" s="111" t="s">
        <v>351</v>
      </c>
      <c r="E35" s="118" t="s">
        <v>246</v>
      </c>
      <c r="F35" s="431"/>
      <c r="G35" s="421"/>
      <c r="H35" s="421"/>
      <c r="I35" s="279"/>
    </row>
    <row r="36" spans="2:9" s="202" customFormat="1" ht="84" customHeight="1">
      <c r="B36" s="387" t="s">
        <v>266</v>
      </c>
      <c r="C36" s="275" t="s">
        <v>452</v>
      </c>
      <c r="D36" s="275" t="s">
        <v>351</v>
      </c>
      <c r="E36" s="242" t="s">
        <v>44</v>
      </c>
      <c r="F36" s="434" t="s">
        <v>521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275</v>
      </c>
      <c r="C37" s="272" t="s">
        <v>431</v>
      </c>
      <c r="D37" s="388" t="s">
        <v>487</v>
      </c>
      <c r="E37" s="118" t="s">
        <v>274</v>
      </c>
      <c r="F37" s="435" t="s">
        <v>522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277</v>
      </c>
      <c r="C38" s="108" t="s">
        <v>272</v>
      </c>
      <c r="D38" s="108" t="s">
        <v>490</v>
      </c>
      <c r="E38" s="240" t="s">
        <v>273</v>
      </c>
      <c r="F38" s="437" t="s">
        <v>534</v>
      </c>
      <c r="G38" s="274">
        <v>93100</v>
      </c>
      <c r="H38" s="201"/>
      <c r="I38" s="278">
        <f t="shared" si="0"/>
        <v>93100</v>
      </c>
    </row>
    <row r="39" spans="2:9" s="202" customFormat="1" ht="74.25" customHeight="1">
      <c r="B39" s="108" t="s">
        <v>277</v>
      </c>
      <c r="C39" s="108" t="s">
        <v>272</v>
      </c>
      <c r="D39" s="108" t="s">
        <v>490</v>
      </c>
      <c r="E39" s="240" t="s">
        <v>273</v>
      </c>
      <c r="F39" s="434" t="s">
        <v>535</v>
      </c>
      <c r="G39" s="268">
        <v>69000</v>
      </c>
      <c r="H39" s="197"/>
      <c r="I39" s="278">
        <f t="shared" si="0"/>
        <v>69000</v>
      </c>
    </row>
    <row r="40" spans="1:9" ht="124.5" customHeight="1">
      <c r="A40" s="178"/>
      <c r="B40" s="108" t="s">
        <v>277</v>
      </c>
      <c r="C40" s="108" t="s">
        <v>272</v>
      </c>
      <c r="D40" s="108" t="s">
        <v>490</v>
      </c>
      <c r="E40" s="240" t="s">
        <v>273</v>
      </c>
      <c r="F40" s="436" t="s">
        <v>536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277</v>
      </c>
      <c r="C41" s="108" t="s">
        <v>272</v>
      </c>
      <c r="D41" s="108" t="s">
        <v>490</v>
      </c>
      <c r="E41" s="240" t="s">
        <v>273</v>
      </c>
      <c r="F41" s="436" t="s">
        <v>537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277</v>
      </c>
      <c r="C42" s="108" t="s">
        <v>272</v>
      </c>
      <c r="D42" s="108" t="s">
        <v>490</v>
      </c>
      <c r="E42" s="240" t="s">
        <v>273</v>
      </c>
      <c r="F42" s="433" t="s">
        <v>538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277</v>
      </c>
      <c r="C43" s="108" t="s">
        <v>272</v>
      </c>
      <c r="D43" s="108" t="s">
        <v>490</v>
      </c>
      <c r="E43" s="240" t="s">
        <v>273</v>
      </c>
      <c r="F43" s="433" t="s">
        <v>539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505</v>
      </c>
      <c r="C44" s="334"/>
      <c r="D44" s="334"/>
      <c r="E44" s="303" t="s">
        <v>354</v>
      </c>
      <c r="F44" s="335"/>
      <c r="G44" s="362">
        <f>G45</f>
        <v>161500</v>
      </c>
      <c r="H44" s="362">
        <f>H46+H47</f>
        <v>0</v>
      </c>
      <c r="I44" s="363">
        <f t="shared" si="0"/>
        <v>161500</v>
      </c>
    </row>
    <row r="45" spans="1:9" ht="78.75" thickBot="1">
      <c r="A45" s="178"/>
      <c r="B45" s="307" t="s">
        <v>506</v>
      </c>
      <c r="C45" s="308"/>
      <c r="D45" s="308"/>
      <c r="E45" s="329" t="s">
        <v>354</v>
      </c>
      <c r="F45" s="336"/>
      <c r="G45" s="364">
        <f>G46+G47+G51</f>
        <v>161500</v>
      </c>
      <c r="H45" s="364"/>
      <c r="I45" s="365">
        <f t="shared" si="0"/>
        <v>161500</v>
      </c>
    </row>
    <row r="46" spans="1:9" ht="75">
      <c r="A46" s="178"/>
      <c r="B46" s="391">
        <v>1014082</v>
      </c>
      <c r="C46" s="272" t="s">
        <v>285</v>
      </c>
      <c r="D46" s="272" t="s">
        <v>45</v>
      </c>
      <c r="E46" s="430" t="s">
        <v>287</v>
      </c>
      <c r="F46" s="432" t="s">
        <v>40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285</v>
      </c>
      <c r="D47" s="272" t="s">
        <v>45</v>
      </c>
      <c r="E47" s="430" t="s">
        <v>287</v>
      </c>
      <c r="F47" s="467" t="s">
        <v>540</v>
      </c>
      <c r="G47" s="421">
        <v>49000</v>
      </c>
      <c r="H47" s="421"/>
      <c r="I47" s="279">
        <f t="shared" si="0"/>
        <v>49000</v>
      </c>
    </row>
    <row r="48" spans="1:9" ht="60.75" hidden="1">
      <c r="A48" s="178"/>
      <c r="B48" s="333" t="s">
        <v>41</v>
      </c>
      <c r="C48" s="334"/>
      <c r="D48" s="334"/>
      <c r="E48" s="303" t="s">
        <v>375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42</v>
      </c>
      <c r="C49" s="424"/>
      <c r="D49" s="424"/>
      <c r="E49" s="425" t="s">
        <v>375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285</v>
      </c>
      <c r="D51" s="272" t="s">
        <v>45</v>
      </c>
      <c r="E51" s="430" t="s">
        <v>287</v>
      </c>
      <c r="F51" s="467" t="s">
        <v>527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234</v>
      </c>
      <c r="C52" s="468"/>
      <c r="D52" s="468"/>
      <c r="E52" s="470" t="s">
        <v>375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235</v>
      </c>
      <c r="C53" s="468"/>
      <c r="D53" s="468"/>
      <c r="E53" s="470" t="s">
        <v>375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200</v>
      </c>
      <c r="C54" s="465" t="s">
        <v>199</v>
      </c>
      <c r="D54" s="465" t="s">
        <v>380</v>
      </c>
      <c r="E54" s="466" t="s">
        <v>201</v>
      </c>
      <c r="F54" s="467" t="s">
        <v>197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200</v>
      </c>
      <c r="C55" s="465" t="s">
        <v>199</v>
      </c>
      <c r="D55" s="465" t="s">
        <v>380</v>
      </c>
      <c r="E55" s="466" t="s">
        <v>201</v>
      </c>
      <c r="F55" s="467" t="s">
        <v>198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200</v>
      </c>
      <c r="C56" s="465" t="s">
        <v>199</v>
      </c>
      <c r="D56" s="465" t="s">
        <v>380</v>
      </c>
      <c r="E56" s="466" t="s">
        <v>201</v>
      </c>
      <c r="F56" s="467" t="s">
        <v>528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200</v>
      </c>
      <c r="C57" s="465" t="s">
        <v>199</v>
      </c>
      <c r="D57" s="465" t="s">
        <v>380</v>
      </c>
      <c r="E57" s="466" t="s">
        <v>201</v>
      </c>
      <c r="F57" s="467" t="s">
        <v>529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381</v>
      </c>
      <c r="F58" s="462"/>
      <c r="G58" s="463">
        <f>G6+G22+G31+G44+G52</f>
        <v>9324000</v>
      </c>
      <c r="H58" s="463">
        <f>H6+H22+H31+H44</f>
        <v>263310</v>
      </c>
      <c r="I58" s="464">
        <f t="shared" si="0"/>
        <v>9587310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195</v>
      </c>
      <c r="F60" s="177"/>
      <c r="G60" s="208"/>
      <c r="H60" s="429" t="s">
        <v>43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2" manualBreakCount="2">
    <brk id="33" min="1" max="8" man="1"/>
    <brk id="4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2018-11-14T06:47:17Z</cp:lastPrinted>
  <dcterms:created xsi:type="dcterms:W3CDTF">2004-10-20T08:35:41Z</dcterms:created>
  <dcterms:modified xsi:type="dcterms:W3CDTF">2018-11-14T06:47:22Z</dcterms:modified>
  <cp:category/>
  <cp:version/>
  <cp:contentType/>
  <cp:contentStatus/>
</cp:coreProperties>
</file>